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.telfer\OneDrive - Sun West School Division\Outcomes and Assessments\Grade 7\"/>
    </mc:Choice>
  </mc:AlternateContent>
  <bookViews>
    <workbookView xWindow="0" yWindow="0" windowWidth="15360" windowHeight="20475" firstSheet="1" activeTab="14"/>
  </bookViews>
  <sheets>
    <sheet name="Front Page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" sheetId="9" r:id="rId9"/>
    <sheet name="7.9" sheetId="10" r:id="rId10"/>
    <sheet name="7.10" sheetId="11" r:id="rId11"/>
    <sheet name="7.11" sheetId="12" r:id="rId12"/>
    <sheet name="7.12" sheetId="13" r:id="rId13"/>
    <sheet name="7.13" sheetId="14" r:id="rId14"/>
    <sheet name="7.14" sheetId="15" r:id="rId15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4" l="1"/>
  <c r="D2" i="14"/>
  <c r="C2" i="12"/>
  <c r="D2" i="12"/>
  <c r="G2" i="3"/>
  <c r="I2" i="2"/>
  <c r="C2" i="2"/>
  <c r="E2" i="2"/>
  <c r="G2" i="2"/>
  <c r="K2" i="2"/>
  <c r="C3" i="2"/>
  <c r="E3" i="2"/>
  <c r="G3" i="2"/>
  <c r="I3" i="2"/>
  <c r="K3" i="2"/>
  <c r="C4" i="2"/>
  <c r="E4" i="2"/>
  <c r="G4" i="2"/>
  <c r="I4" i="2"/>
  <c r="K4" i="2"/>
  <c r="C5" i="2"/>
  <c r="E5" i="2"/>
  <c r="G5" i="2"/>
  <c r="I5" i="2"/>
  <c r="K5" i="2"/>
  <c r="C6" i="2"/>
  <c r="E6" i="2"/>
  <c r="G6" i="2"/>
  <c r="I6" i="2"/>
  <c r="K6" i="2"/>
  <c r="C7" i="2"/>
  <c r="E7" i="2"/>
  <c r="G7" i="2"/>
  <c r="I7" i="2"/>
  <c r="K7" i="2"/>
  <c r="C3" i="14"/>
  <c r="D3" i="14"/>
  <c r="N3" i="1"/>
  <c r="C4" i="14"/>
  <c r="D4" i="14"/>
  <c r="N4" i="1"/>
  <c r="C5" i="14"/>
  <c r="D5" i="14"/>
  <c r="N5" i="1"/>
  <c r="C6" i="14"/>
  <c r="D6" i="14"/>
  <c r="N6" i="1"/>
  <c r="C7" i="14"/>
  <c r="D7" i="14"/>
  <c r="N7" i="1"/>
  <c r="C8" i="14"/>
  <c r="D8" i="14"/>
  <c r="N8" i="1"/>
  <c r="C9" i="14"/>
  <c r="D9" i="14"/>
  <c r="N9" i="1"/>
  <c r="C10" i="14"/>
  <c r="D10" i="14"/>
  <c r="N10" i="1"/>
  <c r="C11" i="14"/>
  <c r="D11" i="14"/>
  <c r="N11" i="1"/>
  <c r="C12" i="14"/>
  <c r="D12" i="14"/>
  <c r="N12" i="1"/>
  <c r="C13" i="14"/>
  <c r="D13" i="14"/>
  <c r="N13" i="1"/>
  <c r="C14" i="14"/>
  <c r="D14" i="14"/>
  <c r="N14" i="1"/>
  <c r="C15" i="14"/>
  <c r="D15" i="14"/>
  <c r="N15" i="1"/>
  <c r="C16" i="14"/>
  <c r="D16" i="14"/>
  <c r="N16" i="1"/>
  <c r="C17" i="14"/>
  <c r="D17" i="14"/>
  <c r="N17" i="1"/>
  <c r="C18" i="14"/>
  <c r="D18" i="14"/>
  <c r="N18" i="1"/>
  <c r="C19" i="14"/>
  <c r="D19" i="14"/>
  <c r="N19" i="1"/>
  <c r="C20" i="14"/>
  <c r="D20" i="14"/>
  <c r="N20" i="1"/>
  <c r="C21" i="14"/>
  <c r="D21" i="14"/>
  <c r="N21" i="1"/>
  <c r="C22" i="14"/>
  <c r="D22" i="14"/>
  <c r="N22" i="1"/>
  <c r="C23" i="14"/>
  <c r="D23" i="14"/>
  <c r="N23" i="1"/>
  <c r="C24" i="14"/>
  <c r="D24" i="14"/>
  <c r="N24" i="1"/>
  <c r="C25" i="14"/>
  <c r="D25" i="14"/>
  <c r="N25" i="1"/>
  <c r="C26" i="14"/>
  <c r="D26" i="14"/>
  <c r="N26" i="1"/>
  <c r="C27" i="14"/>
  <c r="D27" i="14"/>
  <c r="N27" i="1"/>
  <c r="C28" i="14"/>
  <c r="D28" i="14"/>
  <c r="N28" i="1"/>
  <c r="C29" i="14"/>
  <c r="D29" i="14"/>
  <c r="N29" i="1"/>
  <c r="C30" i="14"/>
  <c r="D30" i="14"/>
  <c r="N30" i="1"/>
  <c r="C31" i="14"/>
  <c r="D31" i="14"/>
  <c r="N31" i="1"/>
  <c r="C32" i="14"/>
  <c r="D32" i="14"/>
  <c r="N32" i="1"/>
  <c r="C33" i="14"/>
  <c r="D33" i="14"/>
  <c r="N33" i="1"/>
  <c r="C34" i="14"/>
  <c r="D34" i="14"/>
  <c r="N34" i="1"/>
  <c r="C35" i="14"/>
  <c r="D35" i="14"/>
  <c r="N35" i="1"/>
  <c r="C36" i="14"/>
  <c r="D36" i="14"/>
  <c r="N36" i="1"/>
  <c r="C37" i="14"/>
  <c r="D37" i="14"/>
  <c r="N37" i="1"/>
  <c r="C38" i="14"/>
  <c r="D38" i="14"/>
  <c r="N38" i="1"/>
  <c r="C39" i="14"/>
  <c r="D39" i="14"/>
  <c r="N39" i="1"/>
  <c r="C40" i="14"/>
  <c r="D40" i="14"/>
  <c r="N40" i="1"/>
  <c r="C41" i="14"/>
  <c r="D41" i="14"/>
  <c r="N41" i="1"/>
  <c r="N2" i="1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2" i="14"/>
  <c r="C2" i="4"/>
  <c r="E2" i="4"/>
  <c r="G2" i="4"/>
  <c r="H2" i="4"/>
  <c r="C3" i="7"/>
  <c r="E3" i="7"/>
  <c r="G3" i="7"/>
  <c r="H3" i="7"/>
  <c r="C4" i="7"/>
  <c r="E4" i="7"/>
  <c r="G4" i="7"/>
  <c r="H4" i="7"/>
  <c r="C5" i="7"/>
  <c r="E5" i="7"/>
  <c r="G5" i="7"/>
  <c r="H5" i="7"/>
  <c r="C6" i="7"/>
  <c r="E6" i="7"/>
  <c r="G6" i="7"/>
  <c r="H6" i="7"/>
  <c r="C7" i="7"/>
  <c r="E7" i="7"/>
  <c r="G7" i="7"/>
  <c r="H7" i="7"/>
  <c r="C8" i="7"/>
  <c r="E8" i="7"/>
  <c r="G8" i="7"/>
  <c r="H8" i="7"/>
  <c r="C9" i="7"/>
  <c r="E9" i="7"/>
  <c r="G9" i="7"/>
  <c r="H9" i="7"/>
  <c r="C10" i="7"/>
  <c r="E10" i="7"/>
  <c r="G10" i="7"/>
  <c r="H10" i="7"/>
  <c r="C11" i="7"/>
  <c r="E11" i="7"/>
  <c r="G11" i="7"/>
  <c r="H11" i="7"/>
  <c r="C12" i="7"/>
  <c r="E12" i="7"/>
  <c r="G12" i="7"/>
  <c r="H12" i="7"/>
  <c r="C13" i="7"/>
  <c r="E13" i="7"/>
  <c r="G13" i="7"/>
  <c r="H13" i="7"/>
  <c r="C14" i="7"/>
  <c r="E14" i="7"/>
  <c r="G14" i="7"/>
  <c r="H14" i="7"/>
  <c r="C15" i="7"/>
  <c r="E15" i="7"/>
  <c r="G15" i="7"/>
  <c r="H15" i="7"/>
  <c r="C16" i="7"/>
  <c r="E16" i="7"/>
  <c r="G16" i="7"/>
  <c r="H16" i="7"/>
  <c r="C17" i="7"/>
  <c r="E17" i="7"/>
  <c r="G17" i="7"/>
  <c r="H17" i="7"/>
  <c r="C18" i="7"/>
  <c r="E18" i="7"/>
  <c r="G18" i="7"/>
  <c r="H18" i="7"/>
  <c r="C19" i="7"/>
  <c r="E19" i="7"/>
  <c r="G19" i="7"/>
  <c r="H19" i="7"/>
  <c r="C20" i="7"/>
  <c r="E20" i="7"/>
  <c r="G20" i="7"/>
  <c r="H20" i="7"/>
  <c r="C21" i="7"/>
  <c r="E21" i="7"/>
  <c r="G21" i="7"/>
  <c r="H21" i="7"/>
  <c r="C22" i="7"/>
  <c r="E22" i="7"/>
  <c r="G22" i="7"/>
  <c r="H22" i="7"/>
  <c r="C23" i="7"/>
  <c r="E23" i="7"/>
  <c r="G23" i="7"/>
  <c r="H23" i="7"/>
  <c r="C24" i="7"/>
  <c r="E24" i="7"/>
  <c r="G24" i="7"/>
  <c r="H24" i="7"/>
  <c r="C25" i="7"/>
  <c r="E25" i="7"/>
  <c r="G25" i="7"/>
  <c r="H25" i="7"/>
  <c r="C26" i="7"/>
  <c r="E26" i="7"/>
  <c r="G26" i="7"/>
  <c r="H26" i="7"/>
  <c r="C27" i="7"/>
  <c r="E27" i="7"/>
  <c r="G27" i="7"/>
  <c r="H27" i="7"/>
  <c r="C28" i="7"/>
  <c r="E28" i="7"/>
  <c r="G28" i="7"/>
  <c r="H28" i="7"/>
  <c r="C29" i="7"/>
  <c r="E29" i="7"/>
  <c r="G29" i="7"/>
  <c r="H29" i="7"/>
  <c r="C30" i="7"/>
  <c r="E30" i="7"/>
  <c r="G30" i="7"/>
  <c r="H30" i="7"/>
  <c r="C31" i="7"/>
  <c r="E31" i="7"/>
  <c r="G31" i="7"/>
  <c r="H31" i="7"/>
  <c r="C32" i="7"/>
  <c r="E32" i="7"/>
  <c r="G32" i="7"/>
  <c r="H32" i="7"/>
  <c r="C33" i="7"/>
  <c r="E33" i="7"/>
  <c r="G33" i="7"/>
  <c r="H33" i="7"/>
  <c r="C34" i="7"/>
  <c r="E34" i="7"/>
  <c r="G34" i="7"/>
  <c r="H34" i="7"/>
  <c r="C35" i="7"/>
  <c r="E35" i="7"/>
  <c r="G35" i="7"/>
  <c r="H35" i="7"/>
  <c r="C36" i="7"/>
  <c r="E36" i="7"/>
  <c r="G36" i="7"/>
  <c r="H36" i="7"/>
  <c r="C37" i="7"/>
  <c r="E37" i="7"/>
  <c r="G37" i="7"/>
  <c r="H37" i="7"/>
  <c r="C38" i="7"/>
  <c r="E38" i="7"/>
  <c r="G38" i="7"/>
  <c r="H38" i="7"/>
  <c r="C39" i="7"/>
  <c r="E39" i="7"/>
  <c r="G39" i="7"/>
  <c r="H39" i="7"/>
  <c r="C40" i="7"/>
  <c r="E40" i="7"/>
  <c r="G40" i="7"/>
  <c r="H40" i="7"/>
  <c r="C41" i="7"/>
  <c r="E41" i="7"/>
  <c r="G41" i="7"/>
  <c r="H41" i="7"/>
  <c r="M3" i="2"/>
  <c r="N3" i="2"/>
  <c r="B3" i="1"/>
  <c r="C3" i="3"/>
  <c r="E3" i="3"/>
  <c r="G3" i="3"/>
  <c r="I3" i="3"/>
  <c r="J3" i="3"/>
  <c r="C3" i="1"/>
  <c r="C3" i="4"/>
  <c r="E3" i="4"/>
  <c r="G3" i="4"/>
  <c r="H3" i="4"/>
  <c r="D3" i="1"/>
  <c r="C3" i="5"/>
  <c r="E3" i="5"/>
  <c r="G3" i="5"/>
  <c r="H3" i="5"/>
  <c r="E3" i="1"/>
  <c r="C3" i="6"/>
  <c r="D3" i="6"/>
  <c r="F3" i="1"/>
  <c r="G3" i="1"/>
  <c r="C3" i="8"/>
  <c r="E3" i="8"/>
  <c r="G3" i="8"/>
  <c r="H3" i="8"/>
  <c r="H3" i="1"/>
  <c r="C3" i="9"/>
  <c r="E3" i="9"/>
  <c r="G3" i="9"/>
  <c r="H3" i="9"/>
  <c r="I3" i="1"/>
  <c r="C3" i="10"/>
  <c r="E3" i="10"/>
  <c r="F3" i="10"/>
  <c r="J3" i="1"/>
  <c r="C3" i="11"/>
  <c r="D3" i="11"/>
  <c r="K3" i="1"/>
  <c r="C3" i="12"/>
  <c r="D3" i="12"/>
  <c r="L3" i="1"/>
  <c r="C3" i="13"/>
  <c r="D3" i="13"/>
  <c r="M3" i="1"/>
  <c r="C3" i="15"/>
  <c r="D3" i="15"/>
  <c r="O3" i="1"/>
  <c r="M4" i="2"/>
  <c r="N4" i="2"/>
  <c r="B4" i="1"/>
  <c r="C4" i="3"/>
  <c r="E4" i="3"/>
  <c r="G4" i="3"/>
  <c r="I4" i="3"/>
  <c r="J4" i="3"/>
  <c r="C4" i="1"/>
  <c r="C4" i="4"/>
  <c r="E4" i="4"/>
  <c r="G4" i="4"/>
  <c r="H4" i="4"/>
  <c r="D4" i="1"/>
  <c r="C4" i="5"/>
  <c r="E4" i="5"/>
  <c r="G4" i="5"/>
  <c r="H4" i="5"/>
  <c r="E4" i="1"/>
  <c r="C4" i="6"/>
  <c r="D4" i="6"/>
  <c r="F4" i="1"/>
  <c r="G4" i="1"/>
  <c r="C4" i="8"/>
  <c r="E4" i="8"/>
  <c r="G4" i="8"/>
  <c r="H4" i="8"/>
  <c r="H4" i="1"/>
  <c r="C4" i="9"/>
  <c r="E4" i="9"/>
  <c r="G4" i="9"/>
  <c r="H4" i="9"/>
  <c r="I4" i="1"/>
  <c r="C4" i="10"/>
  <c r="E4" i="10"/>
  <c r="F4" i="10"/>
  <c r="J4" i="1"/>
  <c r="C4" i="11"/>
  <c r="D4" i="11"/>
  <c r="K4" i="1"/>
  <c r="C4" i="12"/>
  <c r="D4" i="12"/>
  <c r="L4" i="1"/>
  <c r="C4" i="13"/>
  <c r="D4" i="13"/>
  <c r="M4" i="1"/>
  <c r="C4" i="15"/>
  <c r="D4" i="15"/>
  <c r="O4" i="1"/>
  <c r="M5" i="2"/>
  <c r="N5" i="2"/>
  <c r="B5" i="1"/>
  <c r="C5" i="3"/>
  <c r="E5" i="3"/>
  <c r="G5" i="3"/>
  <c r="I5" i="3"/>
  <c r="J5" i="3"/>
  <c r="C5" i="1"/>
  <c r="C5" i="4"/>
  <c r="E5" i="4"/>
  <c r="G5" i="4"/>
  <c r="H5" i="4"/>
  <c r="D5" i="1"/>
  <c r="C5" i="5"/>
  <c r="E5" i="5"/>
  <c r="G5" i="5"/>
  <c r="H5" i="5"/>
  <c r="E5" i="1"/>
  <c r="C5" i="6"/>
  <c r="D5" i="6"/>
  <c r="F5" i="1"/>
  <c r="G5" i="1"/>
  <c r="C5" i="8"/>
  <c r="E5" i="8"/>
  <c r="G5" i="8"/>
  <c r="H5" i="8"/>
  <c r="H5" i="1"/>
  <c r="C5" i="9"/>
  <c r="E5" i="9"/>
  <c r="G5" i="9"/>
  <c r="H5" i="9"/>
  <c r="I5" i="1"/>
  <c r="C5" i="10"/>
  <c r="E5" i="10"/>
  <c r="F5" i="10"/>
  <c r="J5" i="1"/>
  <c r="C5" i="11"/>
  <c r="D5" i="11"/>
  <c r="K5" i="1"/>
  <c r="C5" i="12"/>
  <c r="D5" i="12"/>
  <c r="L5" i="1"/>
  <c r="C5" i="13"/>
  <c r="D5" i="13"/>
  <c r="M5" i="1"/>
  <c r="C5" i="15"/>
  <c r="D5" i="15"/>
  <c r="O5" i="1"/>
  <c r="M6" i="2"/>
  <c r="N6" i="2"/>
  <c r="B6" i="1"/>
  <c r="C6" i="3"/>
  <c r="E6" i="3"/>
  <c r="G6" i="3"/>
  <c r="I6" i="3"/>
  <c r="J6" i="3"/>
  <c r="C6" i="1"/>
  <c r="C6" i="4"/>
  <c r="E6" i="4"/>
  <c r="G6" i="4"/>
  <c r="H6" i="4"/>
  <c r="D6" i="1"/>
  <c r="C6" i="5"/>
  <c r="E6" i="5"/>
  <c r="G6" i="5"/>
  <c r="H6" i="5"/>
  <c r="E6" i="1"/>
  <c r="C6" i="6"/>
  <c r="D6" i="6"/>
  <c r="F6" i="1"/>
  <c r="G6" i="1"/>
  <c r="C6" i="8"/>
  <c r="E6" i="8"/>
  <c r="G6" i="8"/>
  <c r="H6" i="8"/>
  <c r="H6" i="1"/>
  <c r="C6" i="9"/>
  <c r="E6" i="9"/>
  <c r="G6" i="9"/>
  <c r="H6" i="9"/>
  <c r="I6" i="1"/>
  <c r="C6" i="10"/>
  <c r="E6" i="10"/>
  <c r="F6" i="10"/>
  <c r="J6" i="1"/>
  <c r="C6" i="11"/>
  <c r="D6" i="11"/>
  <c r="K6" i="1"/>
  <c r="C6" i="12"/>
  <c r="D6" i="12"/>
  <c r="L6" i="1"/>
  <c r="C6" i="13"/>
  <c r="D6" i="13"/>
  <c r="M6" i="1"/>
  <c r="C6" i="15"/>
  <c r="D6" i="15"/>
  <c r="O6" i="1"/>
  <c r="M7" i="2"/>
  <c r="N7" i="2"/>
  <c r="B7" i="1"/>
  <c r="C7" i="3"/>
  <c r="E7" i="3"/>
  <c r="G7" i="3"/>
  <c r="I7" i="3"/>
  <c r="J7" i="3"/>
  <c r="C7" i="1"/>
  <c r="C7" i="4"/>
  <c r="E7" i="4"/>
  <c r="G7" i="4"/>
  <c r="H7" i="4"/>
  <c r="D7" i="1"/>
  <c r="C7" i="5"/>
  <c r="E7" i="5"/>
  <c r="G7" i="5"/>
  <c r="H7" i="5"/>
  <c r="E7" i="1"/>
  <c r="C7" i="6"/>
  <c r="D7" i="6"/>
  <c r="F7" i="1"/>
  <c r="G7" i="1"/>
  <c r="C7" i="8"/>
  <c r="E7" i="8"/>
  <c r="G7" i="8"/>
  <c r="H7" i="8"/>
  <c r="H7" i="1"/>
  <c r="C7" i="9"/>
  <c r="E7" i="9"/>
  <c r="G7" i="9"/>
  <c r="H7" i="9"/>
  <c r="I7" i="1"/>
  <c r="C7" i="10"/>
  <c r="E7" i="10"/>
  <c r="F7" i="10"/>
  <c r="J7" i="1"/>
  <c r="C7" i="11"/>
  <c r="D7" i="11"/>
  <c r="K7" i="1"/>
  <c r="C7" i="12"/>
  <c r="D7" i="12"/>
  <c r="L7" i="1"/>
  <c r="C7" i="13"/>
  <c r="D7" i="13"/>
  <c r="M7" i="1"/>
  <c r="C7" i="15"/>
  <c r="D7" i="15"/>
  <c r="O7" i="1"/>
  <c r="C8" i="2"/>
  <c r="E8" i="2"/>
  <c r="G8" i="2"/>
  <c r="I8" i="2"/>
  <c r="K8" i="2"/>
  <c r="M8" i="2"/>
  <c r="N8" i="2"/>
  <c r="B8" i="1"/>
  <c r="C8" i="3"/>
  <c r="E8" i="3"/>
  <c r="G8" i="3"/>
  <c r="I8" i="3"/>
  <c r="J8" i="3"/>
  <c r="C8" i="1"/>
  <c r="C8" i="4"/>
  <c r="E8" i="4"/>
  <c r="G8" i="4"/>
  <c r="H8" i="4"/>
  <c r="D8" i="1"/>
  <c r="C8" i="5"/>
  <c r="E8" i="5"/>
  <c r="G8" i="5"/>
  <c r="H8" i="5"/>
  <c r="E8" i="1"/>
  <c r="C8" i="6"/>
  <c r="D8" i="6"/>
  <c r="F8" i="1"/>
  <c r="G8" i="1"/>
  <c r="C8" i="8"/>
  <c r="E8" i="8"/>
  <c r="G8" i="8"/>
  <c r="H8" i="8"/>
  <c r="H8" i="1"/>
  <c r="C8" i="9"/>
  <c r="E8" i="9"/>
  <c r="G8" i="9"/>
  <c r="H8" i="9"/>
  <c r="I8" i="1"/>
  <c r="C8" i="10"/>
  <c r="E8" i="10"/>
  <c r="F8" i="10"/>
  <c r="J8" i="1"/>
  <c r="C8" i="11"/>
  <c r="D8" i="11"/>
  <c r="K8" i="1"/>
  <c r="C8" i="12"/>
  <c r="D8" i="12"/>
  <c r="L8" i="1"/>
  <c r="C8" i="13"/>
  <c r="D8" i="13"/>
  <c r="M8" i="1"/>
  <c r="C8" i="15"/>
  <c r="D8" i="15"/>
  <c r="O8" i="1"/>
  <c r="C9" i="2"/>
  <c r="E9" i="2"/>
  <c r="G9" i="2"/>
  <c r="I9" i="2"/>
  <c r="K9" i="2"/>
  <c r="M9" i="2"/>
  <c r="N9" i="2"/>
  <c r="B9" i="1"/>
  <c r="C9" i="3"/>
  <c r="E9" i="3"/>
  <c r="G9" i="3"/>
  <c r="I9" i="3"/>
  <c r="J9" i="3"/>
  <c r="C9" i="1"/>
  <c r="C9" i="4"/>
  <c r="E9" i="4"/>
  <c r="G9" i="4"/>
  <c r="H9" i="4"/>
  <c r="D9" i="1"/>
  <c r="C9" i="5"/>
  <c r="E9" i="5"/>
  <c r="G9" i="5"/>
  <c r="H9" i="5"/>
  <c r="E9" i="1"/>
  <c r="C9" i="6"/>
  <c r="D9" i="6"/>
  <c r="F9" i="1"/>
  <c r="G9" i="1"/>
  <c r="C9" i="8"/>
  <c r="E9" i="8"/>
  <c r="G9" i="8"/>
  <c r="H9" i="8"/>
  <c r="H9" i="1"/>
  <c r="C9" i="9"/>
  <c r="E9" i="9"/>
  <c r="G9" i="9"/>
  <c r="H9" i="9"/>
  <c r="I9" i="1"/>
  <c r="C9" i="10"/>
  <c r="E9" i="10"/>
  <c r="F9" i="10"/>
  <c r="J9" i="1"/>
  <c r="C9" i="11"/>
  <c r="D9" i="11"/>
  <c r="K9" i="1"/>
  <c r="C9" i="12"/>
  <c r="D9" i="12"/>
  <c r="L9" i="1"/>
  <c r="C9" i="13"/>
  <c r="D9" i="13"/>
  <c r="M9" i="1"/>
  <c r="C9" i="15"/>
  <c r="D9" i="15"/>
  <c r="O9" i="1"/>
  <c r="C10" i="2"/>
  <c r="E10" i="2"/>
  <c r="G10" i="2"/>
  <c r="I10" i="2"/>
  <c r="K10" i="2"/>
  <c r="M10" i="2"/>
  <c r="N10" i="2"/>
  <c r="B10" i="1"/>
  <c r="C10" i="3"/>
  <c r="E10" i="3"/>
  <c r="G10" i="3"/>
  <c r="I10" i="3"/>
  <c r="J10" i="3"/>
  <c r="C10" i="1"/>
  <c r="C10" i="4"/>
  <c r="E10" i="4"/>
  <c r="G10" i="4"/>
  <c r="H10" i="4"/>
  <c r="D10" i="1"/>
  <c r="C10" i="5"/>
  <c r="E10" i="5"/>
  <c r="G10" i="5"/>
  <c r="H10" i="5"/>
  <c r="E10" i="1"/>
  <c r="C10" i="6"/>
  <c r="D10" i="6"/>
  <c r="F10" i="1"/>
  <c r="G10" i="1"/>
  <c r="C10" i="8"/>
  <c r="E10" i="8"/>
  <c r="G10" i="8"/>
  <c r="H10" i="8"/>
  <c r="H10" i="1"/>
  <c r="C10" i="9"/>
  <c r="E10" i="9"/>
  <c r="G10" i="9"/>
  <c r="H10" i="9"/>
  <c r="I10" i="1"/>
  <c r="C10" i="10"/>
  <c r="E10" i="10"/>
  <c r="F10" i="10"/>
  <c r="J10" i="1"/>
  <c r="C10" i="11"/>
  <c r="D10" i="11"/>
  <c r="K10" i="1"/>
  <c r="C10" i="12"/>
  <c r="D10" i="12"/>
  <c r="L10" i="1"/>
  <c r="C10" i="13"/>
  <c r="D10" i="13"/>
  <c r="M10" i="1"/>
  <c r="C10" i="15"/>
  <c r="D10" i="15"/>
  <c r="O10" i="1"/>
  <c r="C11" i="2"/>
  <c r="E11" i="2"/>
  <c r="G11" i="2"/>
  <c r="I11" i="2"/>
  <c r="K11" i="2"/>
  <c r="M11" i="2"/>
  <c r="N11" i="2"/>
  <c r="B11" i="1"/>
  <c r="C11" i="3"/>
  <c r="E11" i="3"/>
  <c r="G11" i="3"/>
  <c r="I11" i="3"/>
  <c r="J11" i="3"/>
  <c r="C11" i="1"/>
  <c r="C11" i="4"/>
  <c r="E11" i="4"/>
  <c r="G11" i="4"/>
  <c r="H11" i="4"/>
  <c r="D11" i="1"/>
  <c r="C11" i="5"/>
  <c r="E11" i="5"/>
  <c r="G11" i="5"/>
  <c r="H11" i="5"/>
  <c r="E11" i="1"/>
  <c r="C11" i="6"/>
  <c r="D11" i="6"/>
  <c r="F11" i="1"/>
  <c r="G11" i="1"/>
  <c r="C11" i="8"/>
  <c r="E11" i="8"/>
  <c r="G11" i="8"/>
  <c r="H11" i="8"/>
  <c r="H11" i="1"/>
  <c r="C11" i="9"/>
  <c r="E11" i="9"/>
  <c r="G11" i="9"/>
  <c r="H11" i="9"/>
  <c r="I11" i="1"/>
  <c r="C11" i="10"/>
  <c r="E11" i="10"/>
  <c r="F11" i="10"/>
  <c r="J11" i="1"/>
  <c r="C11" i="11"/>
  <c r="D11" i="11"/>
  <c r="K11" i="1"/>
  <c r="C11" i="12"/>
  <c r="D11" i="12"/>
  <c r="L11" i="1"/>
  <c r="C11" i="13"/>
  <c r="D11" i="13"/>
  <c r="M11" i="1"/>
  <c r="C11" i="15"/>
  <c r="D11" i="15"/>
  <c r="O11" i="1"/>
  <c r="C12" i="2"/>
  <c r="E12" i="2"/>
  <c r="G12" i="2"/>
  <c r="I12" i="2"/>
  <c r="K12" i="2"/>
  <c r="M12" i="2"/>
  <c r="N12" i="2"/>
  <c r="B12" i="1"/>
  <c r="C12" i="3"/>
  <c r="E12" i="3"/>
  <c r="G12" i="3"/>
  <c r="I12" i="3"/>
  <c r="J12" i="3"/>
  <c r="C12" i="1"/>
  <c r="C12" i="4"/>
  <c r="E12" i="4"/>
  <c r="G12" i="4"/>
  <c r="H12" i="4"/>
  <c r="D12" i="1"/>
  <c r="C12" i="5"/>
  <c r="E12" i="5"/>
  <c r="G12" i="5"/>
  <c r="H12" i="5"/>
  <c r="E12" i="1"/>
  <c r="C12" i="6"/>
  <c r="D12" i="6"/>
  <c r="F12" i="1"/>
  <c r="G12" i="1"/>
  <c r="C12" i="8"/>
  <c r="E12" i="8"/>
  <c r="G12" i="8"/>
  <c r="H12" i="8"/>
  <c r="H12" i="1"/>
  <c r="C12" i="9"/>
  <c r="E12" i="9"/>
  <c r="G12" i="9"/>
  <c r="H12" i="9"/>
  <c r="I12" i="1"/>
  <c r="C12" i="10"/>
  <c r="E12" i="10"/>
  <c r="F12" i="10"/>
  <c r="J12" i="1"/>
  <c r="C12" i="11"/>
  <c r="D12" i="11"/>
  <c r="K12" i="1"/>
  <c r="C12" i="12"/>
  <c r="D12" i="12"/>
  <c r="L12" i="1"/>
  <c r="C12" i="13"/>
  <c r="D12" i="13"/>
  <c r="M12" i="1"/>
  <c r="C12" i="15"/>
  <c r="D12" i="15"/>
  <c r="O12" i="1"/>
  <c r="C13" i="2"/>
  <c r="E13" i="2"/>
  <c r="G13" i="2"/>
  <c r="I13" i="2"/>
  <c r="K13" i="2"/>
  <c r="M13" i="2"/>
  <c r="N13" i="2"/>
  <c r="B13" i="1"/>
  <c r="C13" i="3"/>
  <c r="E13" i="3"/>
  <c r="G13" i="3"/>
  <c r="I13" i="3"/>
  <c r="J13" i="3"/>
  <c r="C13" i="1"/>
  <c r="C13" i="4"/>
  <c r="E13" i="4"/>
  <c r="G13" i="4"/>
  <c r="H13" i="4"/>
  <c r="D13" i="1"/>
  <c r="C13" i="5"/>
  <c r="E13" i="5"/>
  <c r="G13" i="5"/>
  <c r="H13" i="5"/>
  <c r="E13" i="1"/>
  <c r="C13" i="6"/>
  <c r="D13" i="6"/>
  <c r="F13" i="1"/>
  <c r="G13" i="1"/>
  <c r="C13" i="8"/>
  <c r="E13" i="8"/>
  <c r="G13" i="8"/>
  <c r="H13" i="8"/>
  <c r="H13" i="1"/>
  <c r="C13" i="9"/>
  <c r="E13" i="9"/>
  <c r="G13" i="9"/>
  <c r="H13" i="9"/>
  <c r="I13" i="1"/>
  <c r="C13" i="10"/>
  <c r="E13" i="10"/>
  <c r="F13" i="10"/>
  <c r="J13" i="1"/>
  <c r="C13" i="11"/>
  <c r="D13" i="11"/>
  <c r="K13" i="1"/>
  <c r="C13" i="12"/>
  <c r="D13" i="12"/>
  <c r="L13" i="1"/>
  <c r="C13" i="13"/>
  <c r="D13" i="13"/>
  <c r="M13" i="1"/>
  <c r="C13" i="15"/>
  <c r="D13" i="15"/>
  <c r="O13" i="1"/>
  <c r="C14" i="2"/>
  <c r="E14" i="2"/>
  <c r="G14" i="2"/>
  <c r="I14" i="2"/>
  <c r="K14" i="2"/>
  <c r="M14" i="2"/>
  <c r="N14" i="2"/>
  <c r="B14" i="1"/>
  <c r="C14" i="3"/>
  <c r="E14" i="3"/>
  <c r="G14" i="3"/>
  <c r="I14" i="3"/>
  <c r="J14" i="3"/>
  <c r="C14" i="1"/>
  <c r="C14" i="4"/>
  <c r="E14" i="4"/>
  <c r="G14" i="4"/>
  <c r="H14" i="4"/>
  <c r="D14" i="1"/>
  <c r="C14" i="5"/>
  <c r="E14" i="5"/>
  <c r="G14" i="5"/>
  <c r="H14" i="5"/>
  <c r="E14" i="1"/>
  <c r="C14" i="6"/>
  <c r="D14" i="6"/>
  <c r="F14" i="1"/>
  <c r="G14" i="1"/>
  <c r="C14" i="8"/>
  <c r="E14" i="8"/>
  <c r="G14" i="8"/>
  <c r="H14" i="8"/>
  <c r="H14" i="1"/>
  <c r="C14" i="9"/>
  <c r="E14" i="9"/>
  <c r="G14" i="9"/>
  <c r="H14" i="9"/>
  <c r="I14" i="1"/>
  <c r="C14" i="10"/>
  <c r="E14" i="10"/>
  <c r="F14" i="10"/>
  <c r="J14" i="1"/>
  <c r="C14" i="11"/>
  <c r="D14" i="11"/>
  <c r="K14" i="1"/>
  <c r="C14" i="12"/>
  <c r="D14" i="12"/>
  <c r="L14" i="1"/>
  <c r="C14" i="13"/>
  <c r="D14" i="13"/>
  <c r="M14" i="1"/>
  <c r="C14" i="15"/>
  <c r="D14" i="15"/>
  <c r="O14" i="1"/>
  <c r="C15" i="2"/>
  <c r="E15" i="2"/>
  <c r="G15" i="2"/>
  <c r="I15" i="2"/>
  <c r="K15" i="2"/>
  <c r="M15" i="2"/>
  <c r="N15" i="2"/>
  <c r="B15" i="1"/>
  <c r="C15" i="3"/>
  <c r="E15" i="3"/>
  <c r="G15" i="3"/>
  <c r="I15" i="3"/>
  <c r="J15" i="3"/>
  <c r="C15" i="1"/>
  <c r="C15" i="4"/>
  <c r="E15" i="4"/>
  <c r="G15" i="4"/>
  <c r="H15" i="4"/>
  <c r="D15" i="1"/>
  <c r="C15" i="5"/>
  <c r="E15" i="5"/>
  <c r="G15" i="5"/>
  <c r="H15" i="5"/>
  <c r="E15" i="1"/>
  <c r="C15" i="6"/>
  <c r="D15" i="6"/>
  <c r="F15" i="1"/>
  <c r="G15" i="1"/>
  <c r="C15" i="8"/>
  <c r="E15" i="8"/>
  <c r="G15" i="8"/>
  <c r="H15" i="8"/>
  <c r="H15" i="1"/>
  <c r="C15" i="9"/>
  <c r="E15" i="9"/>
  <c r="G15" i="9"/>
  <c r="H15" i="9"/>
  <c r="I15" i="1"/>
  <c r="C15" i="10"/>
  <c r="E15" i="10"/>
  <c r="F15" i="10"/>
  <c r="J15" i="1"/>
  <c r="C15" i="11"/>
  <c r="D15" i="11"/>
  <c r="K15" i="1"/>
  <c r="C15" i="12"/>
  <c r="D15" i="12"/>
  <c r="L15" i="1"/>
  <c r="C15" i="13"/>
  <c r="D15" i="13"/>
  <c r="M15" i="1"/>
  <c r="C15" i="15"/>
  <c r="D15" i="15"/>
  <c r="O15" i="1"/>
  <c r="C16" i="2"/>
  <c r="E16" i="2"/>
  <c r="G16" i="2"/>
  <c r="I16" i="2"/>
  <c r="K16" i="2"/>
  <c r="M16" i="2"/>
  <c r="N16" i="2"/>
  <c r="B16" i="1"/>
  <c r="C16" i="3"/>
  <c r="E16" i="3"/>
  <c r="G16" i="3"/>
  <c r="I16" i="3"/>
  <c r="J16" i="3"/>
  <c r="C16" i="1"/>
  <c r="C16" i="4"/>
  <c r="E16" i="4"/>
  <c r="G16" i="4"/>
  <c r="H16" i="4"/>
  <c r="D16" i="1"/>
  <c r="C16" i="5"/>
  <c r="E16" i="5"/>
  <c r="G16" i="5"/>
  <c r="H16" i="5"/>
  <c r="E16" i="1"/>
  <c r="C16" i="6"/>
  <c r="D16" i="6"/>
  <c r="F16" i="1"/>
  <c r="G16" i="1"/>
  <c r="C16" i="8"/>
  <c r="E16" i="8"/>
  <c r="G16" i="8"/>
  <c r="H16" i="8"/>
  <c r="H16" i="1"/>
  <c r="C16" i="9"/>
  <c r="E16" i="9"/>
  <c r="G16" i="9"/>
  <c r="H16" i="9"/>
  <c r="I16" i="1"/>
  <c r="C16" i="10"/>
  <c r="E16" i="10"/>
  <c r="F16" i="10"/>
  <c r="J16" i="1"/>
  <c r="C16" i="11"/>
  <c r="D16" i="11"/>
  <c r="K16" i="1"/>
  <c r="C16" i="12"/>
  <c r="D16" i="12"/>
  <c r="L16" i="1"/>
  <c r="C16" i="13"/>
  <c r="D16" i="13"/>
  <c r="M16" i="1"/>
  <c r="C16" i="15"/>
  <c r="D16" i="15"/>
  <c r="O16" i="1"/>
  <c r="C17" i="2"/>
  <c r="E17" i="2"/>
  <c r="G17" i="2"/>
  <c r="I17" i="2"/>
  <c r="K17" i="2"/>
  <c r="M17" i="2"/>
  <c r="N17" i="2"/>
  <c r="B17" i="1"/>
  <c r="C17" i="3"/>
  <c r="E17" i="3"/>
  <c r="G17" i="3"/>
  <c r="I17" i="3"/>
  <c r="J17" i="3"/>
  <c r="C17" i="1"/>
  <c r="C17" i="4"/>
  <c r="E17" i="4"/>
  <c r="G17" i="4"/>
  <c r="H17" i="4"/>
  <c r="D17" i="1"/>
  <c r="C17" i="5"/>
  <c r="E17" i="5"/>
  <c r="G17" i="5"/>
  <c r="H17" i="5"/>
  <c r="E17" i="1"/>
  <c r="C17" i="6"/>
  <c r="D17" i="6"/>
  <c r="F17" i="1"/>
  <c r="G17" i="1"/>
  <c r="C17" i="8"/>
  <c r="E17" i="8"/>
  <c r="G17" i="8"/>
  <c r="H17" i="8"/>
  <c r="H17" i="1"/>
  <c r="C17" i="9"/>
  <c r="E17" i="9"/>
  <c r="G17" i="9"/>
  <c r="H17" i="9"/>
  <c r="I17" i="1"/>
  <c r="C17" i="10"/>
  <c r="E17" i="10"/>
  <c r="F17" i="10"/>
  <c r="J17" i="1"/>
  <c r="C17" i="11"/>
  <c r="D17" i="11"/>
  <c r="K17" i="1"/>
  <c r="C17" i="12"/>
  <c r="D17" i="12"/>
  <c r="L17" i="1"/>
  <c r="C17" i="13"/>
  <c r="D17" i="13"/>
  <c r="M17" i="1"/>
  <c r="C17" i="15"/>
  <c r="D17" i="15"/>
  <c r="O17" i="1"/>
  <c r="C18" i="2"/>
  <c r="E18" i="2"/>
  <c r="G18" i="2"/>
  <c r="I18" i="2"/>
  <c r="K18" i="2"/>
  <c r="M18" i="2"/>
  <c r="N18" i="2"/>
  <c r="B18" i="1"/>
  <c r="C18" i="3"/>
  <c r="E18" i="3"/>
  <c r="G18" i="3"/>
  <c r="I18" i="3"/>
  <c r="J18" i="3"/>
  <c r="C18" i="1"/>
  <c r="C18" i="4"/>
  <c r="E18" i="4"/>
  <c r="G18" i="4"/>
  <c r="H18" i="4"/>
  <c r="D18" i="1"/>
  <c r="C18" i="5"/>
  <c r="E18" i="5"/>
  <c r="G18" i="5"/>
  <c r="H18" i="5"/>
  <c r="E18" i="1"/>
  <c r="C18" i="6"/>
  <c r="D18" i="6"/>
  <c r="F18" i="1"/>
  <c r="G18" i="1"/>
  <c r="C18" i="8"/>
  <c r="E18" i="8"/>
  <c r="G18" i="8"/>
  <c r="H18" i="8"/>
  <c r="H18" i="1"/>
  <c r="C18" i="9"/>
  <c r="E18" i="9"/>
  <c r="G18" i="9"/>
  <c r="H18" i="9"/>
  <c r="I18" i="1"/>
  <c r="C18" i="10"/>
  <c r="E18" i="10"/>
  <c r="F18" i="10"/>
  <c r="J18" i="1"/>
  <c r="C18" i="11"/>
  <c r="D18" i="11"/>
  <c r="K18" i="1"/>
  <c r="C18" i="12"/>
  <c r="D18" i="12"/>
  <c r="L18" i="1"/>
  <c r="C18" i="13"/>
  <c r="D18" i="13"/>
  <c r="M18" i="1"/>
  <c r="C18" i="15"/>
  <c r="D18" i="15"/>
  <c r="O18" i="1"/>
  <c r="C19" i="2"/>
  <c r="E19" i="2"/>
  <c r="G19" i="2"/>
  <c r="I19" i="2"/>
  <c r="K19" i="2"/>
  <c r="M19" i="2"/>
  <c r="N19" i="2"/>
  <c r="B19" i="1"/>
  <c r="C19" i="3"/>
  <c r="E19" i="3"/>
  <c r="G19" i="3"/>
  <c r="I19" i="3"/>
  <c r="J19" i="3"/>
  <c r="C19" i="1"/>
  <c r="C19" i="4"/>
  <c r="E19" i="4"/>
  <c r="G19" i="4"/>
  <c r="H19" i="4"/>
  <c r="D19" i="1"/>
  <c r="C19" i="5"/>
  <c r="E19" i="5"/>
  <c r="G19" i="5"/>
  <c r="H19" i="5"/>
  <c r="E19" i="1"/>
  <c r="C19" i="6"/>
  <c r="D19" i="6"/>
  <c r="F19" i="1"/>
  <c r="G19" i="1"/>
  <c r="C19" i="8"/>
  <c r="E19" i="8"/>
  <c r="G19" i="8"/>
  <c r="H19" i="8"/>
  <c r="H19" i="1"/>
  <c r="C19" i="9"/>
  <c r="E19" i="9"/>
  <c r="G19" i="9"/>
  <c r="H19" i="9"/>
  <c r="I19" i="1"/>
  <c r="C19" i="10"/>
  <c r="E19" i="10"/>
  <c r="F19" i="10"/>
  <c r="J19" i="1"/>
  <c r="C19" i="11"/>
  <c r="D19" i="11"/>
  <c r="K19" i="1"/>
  <c r="C19" i="12"/>
  <c r="D19" i="12"/>
  <c r="L19" i="1"/>
  <c r="C19" i="13"/>
  <c r="D19" i="13"/>
  <c r="M19" i="1"/>
  <c r="C19" i="15"/>
  <c r="D19" i="15"/>
  <c r="O19" i="1"/>
  <c r="C20" i="2"/>
  <c r="E20" i="2"/>
  <c r="G20" i="2"/>
  <c r="I20" i="2"/>
  <c r="K20" i="2"/>
  <c r="M20" i="2"/>
  <c r="N20" i="2"/>
  <c r="B20" i="1"/>
  <c r="C20" i="3"/>
  <c r="E20" i="3"/>
  <c r="G20" i="3"/>
  <c r="I20" i="3"/>
  <c r="J20" i="3"/>
  <c r="C20" i="1"/>
  <c r="C20" i="4"/>
  <c r="E20" i="4"/>
  <c r="G20" i="4"/>
  <c r="H20" i="4"/>
  <c r="D20" i="1"/>
  <c r="C20" i="5"/>
  <c r="E20" i="5"/>
  <c r="G20" i="5"/>
  <c r="H20" i="5"/>
  <c r="E20" i="1"/>
  <c r="C20" i="6"/>
  <c r="D20" i="6"/>
  <c r="F20" i="1"/>
  <c r="G20" i="1"/>
  <c r="C20" i="8"/>
  <c r="E20" i="8"/>
  <c r="G20" i="8"/>
  <c r="H20" i="8"/>
  <c r="H20" i="1"/>
  <c r="C20" i="9"/>
  <c r="E20" i="9"/>
  <c r="G20" i="9"/>
  <c r="H20" i="9"/>
  <c r="I20" i="1"/>
  <c r="C20" i="10"/>
  <c r="E20" i="10"/>
  <c r="F20" i="10"/>
  <c r="J20" i="1"/>
  <c r="C20" i="11"/>
  <c r="D20" i="11"/>
  <c r="K20" i="1"/>
  <c r="C20" i="12"/>
  <c r="D20" i="12"/>
  <c r="L20" i="1"/>
  <c r="C20" i="13"/>
  <c r="D20" i="13"/>
  <c r="M20" i="1"/>
  <c r="C20" i="15"/>
  <c r="D20" i="15"/>
  <c r="O20" i="1"/>
  <c r="C21" i="2"/>
  <c r="E21" i="2"/>
  <c r="G21" i="2"/>
  <c r="I21" i="2"/>
  <c r="K21" i="2"/>
  <c r="M21" i="2"/>
  <c r="N21" i="2"/>
  <c r="B21" i="1"/>
  <c r="C21" i="3"/>
  <c r="E21" i="3"/>
  <c r="G21" i="3"/>
  <c r="I21" i="3"/>
  <c r="J21" i="3"/>
  <c r="C21" i="1"/>
  <c r="C21" i="4"/>
  <c r="E21" i="4"/>
  <c r="G21" i="4"/>
  <c r="H21" i="4"/>
  <c r="D21" i="1"/>
  <c r="C21" i="5"/>
  <c r="E21" i="5"/>
  <c r="G21" i="5"/>
  <c r="H21" i="5"/>
  <c r="E21" i="1"/>
  <c r="C21" i="6"/>
  <c r="D21" i="6"/>
  <c r="F21" i="1"/>
  <c r="G21" i="1"/>
  <c r="C21" i="8"/>
  <c r="E21" i="8"/>
  <c r="G21" i="8"/>
  <c r="H21" i="8"/>
  <c r="H21" i="1"/>
  <c r="C21" i="9"/>
  <c r="E21" i="9"/>
  <c r="G21" i="9"/>
  <c r="H21" i="9"/>
  <c r="I21" i="1"/>
  <c r="C21" i="10"/>
  <c r="E21" i="10"/>
  <c r="F21" i="10"/>
  <c r="J21" i="1"/>
  <c r="C21" i="11"/>
  <c r="D21" i="11"/>
  <c r="K21" i="1"/>
  <c r="C21" i="12"/>
  <c r="D21" i="12"/>
  <c r="L21" i="1"/>
  <c r="C21" i="13"/>
  <c r="D21" i="13"/>
  <c r="M21" i="1"/>
  <c r="C21" i="15"/>
  <c r="D21" i="15"/>
  <c r="O21" i="1"/>
  <c r="C22" i="2"/>
  <c r="E22" i="2"/>
  <c r="G22" i="2"/>
  <c r="I22" i="2"/>
  <c r="K22" i="2"/>
  <c r="M22" i="2"/>
  <c r="N22" i="2"/>
  <c r="B22" i="1"/>
  <c r="C22" i="3"/>
  <c r="E22" i="3"/>
  <c r="G22" i="3"/>
  <c r="I22" i="3"/>
  <c r="J22" i="3"/>
  <c r="C22" i="1"/>
  <c r="C22" i="4"/>
  <c r="E22" i="4"/>
  <c r="G22" i="4"/>
  <c r="H22" i="4"/>
  <c r="D22" i="1"/>
  <c r="C22" i="5"/>
  <c r="E22" i="5"/>
  <c r="G22" i="5"/>
  <c r="H22" i="5"/>
  <c r="E22" i="1"/>
  <c r="C22" i="6"/>
  <c r="D22" i="6"/>
  <c r="F22" i="1"/>
  <c r="G22" i="1"/>
  <c r="C22" i="8"/>
  <c r="E22" i="8"/>
  <c r="G22" i="8"/>
  <c r="H22" i="8"/>
  <c r="H22" i="1"/>
  <c r="C22" i="9"/>
  <c r="E22" i="9"/>
  <c r="G22" i="9"/>
  <c r="H22" i="9"/>
  <c r="I22" i="1"/>
  <c r="C22" i="10"/>
  <c r="E22" i="10"/>
  <c r="F22" i="10"/>
  <c r="J22" i="1"/>
  <c r="C22" i="11"/>
  <c r="D22" i="11"/>
  <c r="K22" i="1"/>
  <c r="C22" i="12"/>
  <c r="D22" i="12"/>
  <c r="L22" i="1"/>
  <c r="C22" i="13"/>
  <c r="D22" i="13"/>
  <c r="M22" i="1"/>
  <c r="C22" i="15"/>
  <c r="D22" i="15"/>
  <c r="O22" i="1"/>
  <c r="C23" i="2"/>
  <c r="E23" i="2"/>
  <c r="G23" i="2"/>
  <c r="I23" i="2"/>
  <c r="K23" i="2"/>
  <c r="M23" i="2"/>
  <c r="N23" i="2"/>
  <c r="B23" i="1"/>
  <c r="C23" i="3"/>
  <c r="E23" i="3"/>
  <c r="G23" i="3"/>
  <c r="I23" i="3"/>
  <c r="J23" i="3"/>
  <c r="C23" i="1"/>
  <c r="C23" i="4"/>
  <c r="E23" i="4"/>
  <c r="G23" i="4"/>
  <c r="H23" i="4"/>
  <c r="D23" i="1"/>
  <c r="C23" i="5"/>
  <c r="E23" i="5"/>
  <c r="G23" i="5"/>
  <c r="H23" i="5"/>
  <c r="E23" i="1"/>
  <c r="C23" i="6"/>
  <c r="D23" i="6"/>
  <c r="F23" i="1"/>
  <c r="G23" i="1"/>
  <c r="C23" i="8"/>
  <c r="E23" i="8"/>
  <c r="G23" i="8"/>
  <c r="H23" i="8"/>
  <c r="H23" i="1"/>
  <c r="C23" i="9"/>
  <c r="E23" i="9"/>
  <c r="G23" i="9"/>
  <c r="H23" i="9"/>
  <c r="I23" i="1"/>
  <c r="C23" i="10"/>
  <c r="E23" i="10"/>
  <c r="F23" i="10"/>
  <c r="J23" i="1"/>
  <c r="C23" i="11"/>
  <c r="D23" i="11"/>
  <c r="K23" i="1"/>
  <c r="C23" i="12"/>
  <c r="D23" i="12"/>
  <c r="L23" i="1"/>
  <c r="C23" i="13"/>
  <c r="D23" i="13"/>
  <c r="M23" i="1"/>
  <c r="C23" i="15"/>
  <c r="D23" i="15"/>
  <c r="O23" i="1"/>
  <c r="C24" i="2"/>
  <c r="E24" i="2"/>
  <c r="G24" i="2"/>
  <c r="I24" i="2"/>
  <c r="K24" i="2"/>
  <c r="M24" i="2"/>
  <c r="N24" i="2"/>
  <c r="B24" i="1"/>
  <c r="C24" i="3"/>
  <c r="E24" i="3"/>
  <c r="G24" i="3"/>
  <c r="I24" i="3"/>
  <c r="J24" i="3"/>
  <c r="C24" i="1"/>
  <c r="C24" i="4"/>
  <c r="E24" i="4"/>
  <c r="G24" i="4"/>
  <c r="H24" i="4"/>
  <c r="D24" i="1"/>
  <c r="C24" i="5"/>
  <c r="E24" i="5"/>
  <c r="G24" i="5"/>
  <c r="H24" i="5"/>
  <c r="E24" i="1"/>
  <c r="C24" i="6"/>
  <c r="D24" i="6"/>
  <c r="F24" i="1"/>
  <c r="G24" i="1"/>
  <c r="C24" i="8"/>
  <c r="E24" i="8"/>
  <c r="G24" i="8"/>
  <c r="H24" i="8"/>
  <c r="H24" i="1"/>
  <c r="C24" i="9"/>
  <c r="E24" i="9"/>
  <c r="G24" i="9"/>
  <c r="H24" i="9"/>
  <c r="I24" i="1"/>
  <c r="C24" i="10"/>
  <c r="E24" i="10"/>
  <c r="F24" i="10"/>
  <c r="J24" i="1"/>
  <c r="C24" i="11"/>
  <c r="D24" i="11"/>
  <c r="K24" i="1"/>
  <c r="C24" i="12"/>
  <c r="D24" i="12"/>
  <c r="L24" i="1"/>
  <c r="C24" i="13"/>
  <c r="D24" i="13"/>
  <c r="M24" i="1"/>
  <c r="C24" i="15"/>
  <c r="D24" i="15"/>
  <c r="O24" i="1"/>
  <c r="C25" i="2"/>
  <c r="E25" i="2"/>
  <c r="G25" i="2"/>
  <c r="I25" i="2"/>
  <c r="K25" i="2"/>
  <c r="M25" i="2"/>
  <c r="N25" i="2"/>
  <c r="B25" i="1"/>
  <c r="C25" i="3"/>
  <c r="E25" i="3"/>
  <c r="G25" i="3"/>
  <c r="I25" i="3"/>
  <c r="J25" i="3"/>
  <c r="C25" i="1"/>
  <c r="C25" i="4"/>
  <c r="E25" i="4"/>
  <c r="G25" i="4"/>
  <c r="H25" i="4"/>
  <c r="D25" i="1"/>
  <c r="C25" i="5"/>
  <c r="E25" i="5"/>
  <c r="G25" i="5"/>
  <c r="H25" i="5"/>
  <c r="E25" i="1"/>
  <c r="C25" i="6"/>
  <c r="D25" i="6"/>
  <c r="F25" i="1"/>
  <c r="G25" i="1"/>
  <c r="C25" i="8"/>
  <c r="E25" i="8"/>
  <c r="G25" i="8"/>
  <c r="H25" i="8"/>
  <c r="H25" i="1"/>
  <c r="C25" i="9"/>
  <c r="E25" i="9"/>
  <c r="G25" i="9"/>
  <c r="H25" i="9"/>
  <c r="I25" i="1"/>
  <c r="C25" i="10"/>
  <c r="E25" i="10"/>
  <c r="F25" i="10"/>
  <c r="J25" i="1"/>
  <c r="C25" i="11"/>
  <c r="D25" i="11"/>
  <c r="K25" i="1"/>
  <c r="C25" i="12"/>
  <c r="D25" i="12"/>
  <c r="L25" i="1"/>
  <c r="C25" i="13"/>
  <c r="D25" i="13"/>
  <c r="M25" i="1"/>
  <c r="C25" i="15"/>
  <c r="D25" i="15"/>
  <c r="O25" i="1"/>
  <c r="C26" i="2"/>
  <c r="E26" i="2"/>
  <c r="G26" i="2"/>
  <c r="I26" i="2"/>
  <c r="K26" i="2"/>
  <c r="M26" i="2"/>
  <c r="N26" i="2"/>
  <c r="B26" i="1"/>
  <c r="C26" i="3"/>
  <c r="E26" i="3"/>
  <c r="G26" i="3"/>
  <c r="I26" i="3"/>
  <c r="J26" i="3"/>
  <c r="C26" i="1"/>
  <c r="C26" i="4"/>
  <c r="E26" i="4"/>
  <c r="G26" i="4"/>
  <c r="H26" i="4"/>
  <c r="D26" i="1"/>
  <c r="C26" i="5"/>
  <c r="E26" i="5"/>
  <c r="G26" i="5"/>
  <c r="H26" i="5"/>
  <c r="E26" i="1"/>
  <c r="C26" i="6"/>
  <c r="D26" i="6"/>
  <c r="F26" i="1"/>
  <c r="G26" i="1"/>
  <c r="C26" i="8"/>
  <c r="E26" i="8"/>
  <c r="G26" i="8"/>
  <c r="H26" i="8"/>
  <c r="H26" i="1"/>
  <c r="C26" i="9"/>
  <c r="E26" i="9"/>
  <c r="G26" i="9"/>
  <c r="H26" i="9"/>
  <c r="I26" i="1"/>
  <c r="C26" i="10"/>
  <c r="E26" i="10"/>
  <c r="F26" i="10"/>
  <c r="J26" i="1"/>
  <c r="C26" i="11"/>
  <c r="D26" i="11"/>
  <c r="K26" i="1"/>
  <c r="C26" i="12"/>
  <c r="D26" i="12"/>
  <c r="L26" i="1"/>
  <c r="C26" i="13"/>
  <c r="D26" i="13"/>
  <c r="M26" i="1"/>
  <c r="C26" i="15"/>
  <c r="D26" i="15"/>
  <c r="O26" i="1"/>
  <c r="C27" i="2"/>
  <c r="E27" i="2"/>
  <c r="G27" i="2"/>
  <c r="I27" i="2"/>
  <c r="K27" i="2"/>
  <c r="M27" i="2"/>
  <c r="N27" i="2"/>
  <c r="B27" i="1"/>
  <c r="C27" i="3"/>
  <c r="E27" i="3"/>
  <c r="G27" i="3"/>
  <c r="I27" i="3"/>
  <c r="J27" i="3"/>
  <c r="C27" i="1"/>
  <c r="C27" i="4"/>
  <c r="E27" i="4"/>
  <c r="G27" i="4"/>
  <c r="H27" i="4"/>
  <c r="D27" i="1"/>
  <c r="C27" i="5"/>
  <c r="E27" i="5"/>
  <c r="G27" i="5"/>
  <c r="H27" i="5"/>
  <c r="E27" i="1"/>
  <c r="C27" i="6"/>
  <c r="D27" i="6"/>
  <c r="F27" i="1"/>
  <c r="G27" i="1"/>
  <c r="C27" i="8"/>
  <c r="E27" i="8"/>
  <c r="G27" i="8"/>
  <c r="H27" i="8"/>
  <c r="H27" i="1"/>
  <c r="C27" i="9"/>
  <c r="E27" i="9"/>
  <c r="G27" i="9"/>
  <c r="H27" i="9"/>
  <c r="I27" i="1"/>
  <c r="C27" i="10"/>
  <c r="E27" i="10"/>
  <c r="F27" i="10"/>
  <c r="J27" i="1"/>
  <c r="C27" i="11"/>
  <c r="D27" i="11"/>
  <c r="K27" i="1"/>
  <c r="C27" i="12"/>
  <c r="D27" i="12"/>
  <c r="L27" i="1"/>
  <c r="C27" i="13"/>
  <c r="D27" i="13"/>
  <c r="M27" i="1"/>
  <c r="C27" i="15"/>
  <c r="D27" i="15"/>
  <c r="O27" i="1"/>
  <c r="C28" i="2"/>
  <c r="E28" i="2"/>
  <c r="G28" i="2"/>
  <c r="I28" i="2"/>
  <c r="K28" i="2"/>
  <c r="M28" i="2"/>
  <c r="N28" i="2"/>
  <c r="B28" i="1"/>
  <c r="C28" i="3"/>
  <c r="E28" i="3"/>
  <c r="G28" i="3"/>
  <c r="I28" i="3"/>
  <c r="J28" i="3"/>
  <c r="C28" i="1"/>
  <c r="C28" i="4"/>
  <c r="E28" i="4"/>
  <c r="G28" i="4"/>
  <c r="H28" i="4"/>
  <c r="D28" i="1"/>
  <c r="C28" i="5"/>
  <c r="E28" i="5"/>
  <c r="G28" i="5"/>
  <c r="H28" i="5"/>
  <c r="E28" i="1"/>
  <c r="C28" i="6"/>
  <c r="D28" i="6"/>
  <c r="F28" i="1"/>
  <c r="G28" i="1"/>
  <c r="C28" i="8"/>
  <c r="E28" i="8"/>
  <c r="G28" i="8"/>
  <c r="H28" i="8"/>
  <c r="H28" i="1"/>
  <c r="C28" i="9"/>
  <c r="E28" i="9"/>
  <c r="G28" i="9"/>
  <c r="H28" i="9"/>
  <c r="I28" i="1"/>
  <c r="C28" i="10"/>
  <c r="E28" i="10"/>
  <c r="F28" i="10"/>
  <c r="J28" i="1"/>
  <c r="C28" i="11"/>
  <c r="D28" i="11"/>
  <c r="K28" i="1"/>
  <c r="C28" i="12"/>
  <c r="D28" i="12"/>
  <c r="L28" i="1"/>
  <c r="C28" i="13"/>
  <c r="D28" i="13"/>
  <c r="M28" i="1"/>
  <c r="C28" i="15"/>
  <c r="D28" i="15"/>
  <c r="O28" i="1"/>
  <c r="C29" i="2"/>
  <c r="E29" i="2"/>
  <c r="G29" i="2"/>
  <c r="I29" i="2"/>
  <c r="K29" i="2"/>
  <c r="M29" i="2"/>
  <c r="N29" i="2"/>
  <c r="B29" i="1"/>
  <c r="C29" i="3"/>
  <c r="E29" i="3"/>
  <c r="G29" i="3"/>
  <c r="I29" i="3"/>
  <c r="J29" i="3"/>
  <c r="C29" i="1"/>
  <c r="C29" i="4"/>
  <c r="E29" i="4"/>
  <c r="G29" i="4"/>
  <c r="H29" i="4"/>
  <c r="D29" i="1"/>
  <c r="C29" i="5"/>
  <c r="E29" i="5"/>
  <c r="G29" i="5"/>
  <c r="H29" i="5"/>
  <c r="E29" i="1"/>
  <c r="C29" i="6"/>
  <c r="D29" i="6"/>
  <c r="F29" i="1"/>
  <c r="G29" i="1"/>
  <c r="C29" i="8"/>
  <c r="E29" i="8"/>
  <c r="G29" i="8"/>
  <c r="H29" i="8"/>
  <c r="H29" i="1"/>
  <c r="C29" i="9"/>
  <c r="E29" i="9"/>
  <c r="G29" i="9"/>
  <c r="H29" i="9"/>
  <c r="I29" i="1"/>
  <c r="C29" i="10"/>
  <c r="E29" i="10"/>
  <c r="F29" i="10"/>
  <c r="J29" i="1"/>
  <c r="C29" i="11"/>
  <c r="D29" i="11"/>
  <c r="K29" i="1"/>
  <c r="C29" i="12"/>
  <c r="D29" i="12"/>
  <c r="L29" i="1"/>
  <c r="C29" i="13"/>
  <c r="D29" i="13"/>
  <c r="M29" i="1"/>
  <c r="C29" i="15"/>
  <c r="D29" i="15"/>
  <c r="O29" i="1"/>
  <c r="C30" i="2"/>
  <c r="E30" i="2"/>
  <c r="G30" i="2"/>
  <c r="I30" i="2"/>
  <c r="K30" i="2"/>
  <c r="M30" i="2"/>
  <c r="N30" i="2"/>
  <c r="B30" i="1"/>
  <c r="C30" i="3"/>
  <c r="E30" i="3"/>
  <c r="G30" i="3"/>
  <c r="I30" i="3"/>
  <c r="J30" i="3"/>
  <c r="C30" i="1"/>
  <c r="C30" i="4"/>
  <c r="E30" i="4"/>
  <c r="G30" i="4"/>
  <c r="H30" i="4"/>
  <c r="D30" i="1"/>
  <c r="C30" i="5"/>
  <c r="E30" i="5"/>
  <c r="G30" i="5"/>
  <c r="H30" i="5"/>
  <c r="E30" i="1"/>
  <c r="C30" i="6"/>
  <c r="D30" i="6"/>
  <c r="F30" i="1"/>
  <c r="G30" i="1"/>
  <c r="C30" i="8"/>
  <c r="E30" i="8"/>
  <c r="G30" i="8"/>
  <c r="H30" i="8"/>
  <c r="H30" i="1"/>
  <c r="C30" i="9"/>
  <c r="E30" i="9"/>
  <c r="G30" i="9"/>
  <c r="H30" i="9"/>
  <c r="I30" i="1"/>
  <c r="C30" i="10"/>
  <c r="E30" i="10"/>
  <c r="F30" i="10"/>
  <c r="J30" i="1"/>
  <c r="C30" i="11"/>
  <c r="D30" i="11"/>
  <c r="K30" i="1"/>
  <c r="C30" i="12"/>
  <c r="D30" i="12"/>
  <c r="L30" i="1"/>
  <c r="C30" i="13"/>
  <c r="D30" i="13"/>
  <c r="M30" i="1"/>
  <c r="C30" i="15"/>
  <c r="D30" i="15"/>
  <c r="O30" i="1"/>
  <c r="C31" i="2"/>
  <c r="E31" i="2"/>
  <c r="G31" i="2"/>
  <c r="I31" i="2"/>
  <c r="K31" i="2"/>
  <c r="M31" i="2"/>
  <c r="N31" i="2"/>
  <c r="B31" i="1"/>
  <c r="C31" i="3"/>
  <c r="E31" i="3"/>
  <c r="G31" i="3"/>
  <c r="I31" i="3"/>
  <c r="J31" i="3"/>
  <c r="C31" i="1"/>
  <c r="C31" i="4"/>
  <c r="E31" i="4"/>
  <c r="G31" i="4"/>
  <c r="H31" i="4"/>
  <c r="D31" i="1"/>
  <c r="C31" i="5"/>
  <c r="E31" i="5"/>
  <c r="G31" i="5"/>
  <c r="H31" i="5"/>
  <c r="E31" i="1"/>
  <c r="C31" i="6"/>
  <c r="D31" i="6"/>
  <c r="F31" i="1"/>
  <c r="G31" i="1"/>
  <c r="C31" i="8"/>
  <c r="E31" i="8"/>
  <c r="G31" i="8"/>
  <c r="H31" i="8"/>
  <c r="H31" i="1"/>
  <c r="C31" i="9"/>
  <c r="E31" i="9"/>
  <c r="G31" i="9"/>
  <c r="H31" i="9"/>
  <c r="I31" i="1"/>
  <c r="C31" i="10"/>
  <c r="E31" i="10"/>
  <c r="F31" i="10"/>
  <c r="J31" i="1"/>
  <c r="C31" i="11"/>
  <c r="D31" i="11"/>
  <c r="K31" i="1"/>
  <c r="C31" i="12"/>
  <c r="D31" i="12"/>
  <c r="L31" i="1"/>
  <c r="C31" i="13"/>
  <c r="D31" i="13"/>
  <c r="M31" i="1"/>
  <c r="C31" i="15"/>
  <c r="D31" i="15"/>
  <c r="O31" i="1"/>
  <c r="C32" i="2"/>
  <c r="E32" i="2"/>
  <c r="G32" i="2"/>
  <c r="I32" i="2"/>
  <c r="K32" i="2"/>
  <c r="M32" i="2"/>
  <c r="N32" i="2"/>
  <c r="B32" i="1"/>
  <c r="C32" i="3"/>
  <c r="E32" i="3"/>
  <c r="G32" i="3"/>
  <c r="I32" i="3"/>
  <c r="J32" i="3"/>
  <c r="C32" i="1"/>
  <c r="C32" i="4"/>
  <c r="E32" i="4"/>
  <c r="G32" i="4"/>
  <c r="H32" i="4"/>
  <c r="D32" i="1"/>
  <c r="C32" i="5"/>
  <c r="E32" i="5"/>
  <c r="G32" i="5"/>
  <c r="H32" i="5"/>
  <c r="E32" i="1"/>
  <c r="C32" i="6"/>
  <c r="D32" i="6"/>
  <c r="F32" i="1"/>
  <c r="G32" i="1"/>
  <c r="C32" i="8"/>
  <c r="E32" i="8"/>
  <c r="G32" i="8"/>
  <c r="H32" i="8"/>
  <c r="H32" i="1"/>
  <c r="C32" i="9"/>
  <c r="E32" i="9"/>
  <c r="G32" i="9"/>
  <c r="H32" i="9"/>
  <c r="I32" i="1"/>
  <c r="C32" i="10"/>
  <c r="E32" i="10"/>
  <c r="F32" i="10"/>
  <c r="J32" i="1"/>
  <c r="C32" i="11"/>
  <c r="D32" i="11"/>
  <c r="K32" i="1"/>
  <c r="C32" i="12"/>
  <c r="D32" i="12"/>
  <c r="L32" i="1"/>
  <c r="C32" i="13"/>
  <c r="D32" i="13"/>
  <c r="M32" i="1"/>
  <c r="C32" i="15"/>
  <c r="D32" i="15"/>
  <c r="O32" i="1"/>
  <c r="C33" i="2"/>
  <c r="E33" i="2"/>
  <c r="G33" i="2"/>
  <c r="I33" i="2"/>
  <c r="K33" i="2"/>
  <c r="M33" i="2"/>
  <c r="N33" i="2"/>
  <c r="B33" i="1"/>
  <c r="C33" i="3"/>
  <c r="E33" i="3"/>
  <c r="G33" i="3"/>
  <c r="I33" i="3"/>
  <c r="J33" i="3"/>
  <c r="C33" i="1"/>
  <c r="C33" i="4"/>
  <c r="E33" i="4"/>
  <c r="G33" i="4"/>
  <c r="H33" i="4"/>
  <c r="D33" i="1"/>
  <c r="C33" i="5"/>
  <c r="E33" i="5"/>
  <c r="G33" i="5"/>
  <c r="H33" i="5"/>
  <c r="E33" i="1"/>
  <c r="C33" i="6"/>
  <c r="D33" i="6"/>
  <c r="F33" i="1"/>
  <c r="G33" i="1"/>
  <c r="C33" i="8"/>
  <c r="E33" i="8"/>
  <c r="G33" i="8"/>
  <c r="H33" i="8"/>
  <c r="H33" i="1"/>
  <c r="C33" i="9"/>
  <c r="E33" i="9"/>
  <c r="G33" i="9"/>
  <c r="H33" i="9"/>
  <c r="I33" i="1"/>
  <c r="C33" i="10"/>
  <c r="E33" i="10"/>
  <c r="F33" i="10"/>
  <c r="J33" i="1"/>
  <c r="C33" i="11"/>
  <c r="D33" i="11"/>
  <c r="K33" i="1"/>
  <c r="C33" i="12"/>
  <c r="D33" i="12"/>
  <c r="L33" i="1"/>
  <c r="C33" i="13"/>
  <c r="D33" i="13"/>
  <c r="M33" i="1"/>
  <c r="C33" i="15"/>
  <c r="D33" i="15"/>
  <c r="O33" i="1"/>
  <c r="C34" i="2"/>
  <c r="E34" i="2"/>
  <c r="G34" i="2"/>
  <c r="I34" i="2"/>
  <c r="K34" i="2"/>
  <c r="M34" i="2"/>
  <c r="N34" i="2"/>
  <c r="B34" i="1"/>
  <c r="C34" i="3"/>
  <c r="E34" i="3"/>
  <c r="G34" i="3"/>
  <c r="I34" i="3"/>
  <c r="J34" i="3"/>
  <c r="C34" i="1"/>
  <c r="C34" i="4"/>
  <c r="E34" i="4"/>
  <c r="G34" i="4"/>
  <c r="H34" i="4"/>
  <c r="D34" i="1"/>
  <c r="C34" i="5"/>
  <c r="E34" i="5"/>
  <c r="G34" i="5"/>
  <c r="H34" i="5"/>
  <c r="E34" i="1"/>
  <c r="C34" i="6"/>
  <c r="D34" i="6"/>
  <c r="F34" i="1"/>
  <c r="G34" i="1"/>
  <c r="C34" i="8"/>
  <c r="E34" i="8"/>
  <c r="G34" i="8"/>
  <c r="H34" i="8"/>
  <c r="H34" i="1"/>
  <c r="C34" i="9"/>
  <c r="E34" i="9"/>
  <c r="G34" i="9"/>
  <c r="H34" i="9"/>
  <c r="I34" i="1"/>
  <c r="C34" i="10"/>
  <c r="E34" i="10"/>
  <c r="F34" i="10"/>
  <c r="J34" i="1"/>
  <c r="C34" i="11"/>
  <c r="D34" i="11"/>
  <c r="K34" i="1"/>
  <c r="C34" i="12"/>
  <c r="D34" i="12"/>
  <c r="L34" i="1"/>
  <c r="C34" i="13"/>
  <c r="D34" i="13"/>
  <c r="M34" i="1"/>
  <c r="C34" i="15"/>
  <c r="D34" i="15"/>
  <c r="O34" i="1"/>
  <c r="C35" i="2"/>
  <c r="E35" i="2"/>
  <c r="G35" i="2"/>
  <c r="I35" i="2"/>
  <c r="K35" i="2"/>
  <c r="M35" i="2"/>
  <c r="N35" i="2"/>
  <c r="B35" i="1"/>
  <c r="C35" i="3"/>
  <c r="E35" i="3"/>
  <c r="G35" i="3"/>
  <c r="I35" i="3"/>
  <c r="J35" i="3"/>
  <c r="C35" i="1"/>
  <c r="C35" i="4"/>
  <c r="E35" i="4"/>
  <c r="G35" i="4"/>
  <c r="H35" i="4"/>
  <c r="D35" i="1"/>
  <c r="C35" i="5"/>
  <c r="E35" i="5"/>
  <c r="G35" i="5"/>
  <c r="H35" i="5"/>
  <c r="E35" i="1"/>
  <c r="C35" i="6"/>
  <c r="D35" i="6"/>
  <c r="F35" i="1"/>
  <c r="G35" i="1"/>
  <c r="C35" i="8"/>
  <c r="E35" i="8"/>
  <c r="G35" i="8"/>
  <c r="H35" i="8"/>
  <c r="H35" i="1"/>
  <c r="C35" i="9"/>
  <c r="E35" i="9"/>
  <c r="G35" i="9"/>
  <c r="H35" i="9"/>
  <c r="I35" i="1"/>
  <c r="C35" i="10"/>
  <c r="E35" i="10"/>
  <c r="F35" i="10"/>
  <c r="J35" i="1"/>
  <c r="C35" i="11"/>
  <c r="D35" i="11"/>
  <c r="K35" i="1"/>
  <c r="C35" i="12"/>
  <c r="D35" i="12"/>
  <c r="L35" i="1"/>
  <c r="C35" i="13"/>
  <c r="D35" i="13"/>
  <c r="M35" i="1"/>
  <c r="C35" i="15"/>
  <c r="D35" i="15"/>
  <c r="O35" i="1"/>
  <c r="C36" i="2"/>
  <c r="E36" i="2"/>
  <c r="G36" i="2"/>
  <c r="I36" i="2"/>
  <c r="K36" i="2"/>
  <c r="M36" i="2"/>
  <c r="N36" i="2"/>
  <c r="B36" i="1"/>
  <c r="C36" i="3"/>
  <c r="E36" i="3"/>
  <c r="G36" i="3"/>
  <c r="I36" i="3"/>
  <c r="J36" i="3"/>
  <c r="C36" i="1"/>
  <c r="C36" i="4"/>
  <c r="E36" i="4"/>
  <c r="G36" i="4"/>
  <c r="H36" i="4"/>
  <c r="D36" i="1"/>
  <c r="C36" i="5"/>
  <c r="E36" i="5"/>
  <c r="G36" i="5"/>
  <c r="H36" i="5"/>
  <c r="E36" i="1"/>
  <c r="C36" i="6"/>
  <c r="D36" i="6"/>
  <c r="F36" i="1"/>
  <c r="G36" i="1"/>
  <c r="C36" i="8"/>
  <c r="E36" i="8"/>
  <c r="G36" i="8"/>
  <c r="H36" i="8"/>
  <c r="H36" i="1"/>
  <c r="C36" i="9"/>
  <c r="E36" i="9"/>
  <c r="G36" i="9"/>
  <c r="H36" i="9"/>
  <c r="I36" i="1"/>
  <c r="C36" i="10"/>
  <c r="E36" i="10"/>
  <c r="F36" i="10"/>
  <c r="J36" i="1"/>
  <c r="C36" i="11"/>
  <c r="D36" i="11"/>
  <c r="K36" i="1"/>
  <c r="C36" i="12"/>
  <c r="D36" i="12"/>
  <c r="L36" i="1"/>
  <c r="C36" i="13"/>
  <c r="D36" i="13"/>
  <c r="M36" i="1"/>
  <c r="C36" i="15"/>
  <c r="D36" i="15"/>
  <c r="O36" i="1"/>
  <c r="C37" i="2"/>
  <c r="E37" i="2"/>
  <c r="G37" i="2"/>
  <c r="I37" i="2"/>
  <c r="K37" i="2"/>
  <c r="M37" i="2"/>
  <c r="N37" i="2"/>
  <c r="B37" i="1"/>
  <c r="C37" i="3"/>
  <c r="E37" i="3"/>
  <c r="G37" i="3"/>
  <c r="I37" i="3"/>
  <c r="J37" i="3"/>
  <c r="C37" i="1"/>
  <c r="C37" i="4"/>
  <c r="E37" i="4"/>
  <c r="G37" i="4"/>
  <c r="H37" i="4"/>
  <c r="D37" i="1"/>
  <c r="C37" i="5"/>
  <c r="E37" i="5"/>
  <c r="G37" i="5"/>
  <c r="H37" i="5"/>
  <c r="E37" i="1"/>
  <c r="C37" i="6"/>
  <c r="D37" i="6"/>
  <c r="F37" i="1"/>
  <c r="G37" i="1"/>
  <c r="C37" i="8"/>
  <c r="E37" i="8"/>
  <c r="G37" i="8"/>
  <c r="H37" i="8"/>
  <c r="H37" i="1"/>
  <c r="C37" i="9"/>
  <c r="E37" i="9"/>
  <c r="G37" i="9"/>
  <c r="H37" i="9"/>
  <c r="I37" i="1"/>
  <c r="C37" i="10"/>
  <c r="E37" i="10"/>
  <c r="F37" i="10"/>
  <c r="J37" i="1"/>
  <c r="C37" i="11"/>
  <c r="D37" i="11"/>
  <c r="K37" i="1"/>
  <c r="C37" i="12"/>
  <c r="D37" i="12"/>
  <c r="L37" i="1"/>
  <c r="C37" i="13"/>
  <c r="D37" i="13"/>
  <c r="M37" i="1"/>
  <c r="C37" i="15"/>
  <c r="D37" i="15"/>
  <c r="O37" i="1"/>
  <c r="C38" i="2"/>
  <c r="E38" i="2"/>
  <c r="G38" i="2"/>
  <c r="I38" i="2"/>
  <c r="K38" i="2"/>
  <c r="M38" i="2"/>
  <c r="N38" i="2"/>
  <c r="B38" i="1"/>
  <c r="C38" i="3"/>
  <c r="E38" i="3"/>
  <c r="G38" i="3"/>
  <c r="I38" i="3"/>
  <c r="J38" i="3"/>
  <c r="C38" i="1"/>
  <c r="C38" i="4"/>
  <c r="E38" i="4"/>
  <c r="G38" i="4"/>
  <c r="H38" i="4"/>
  <c r="D38" i="1"/>
  <c r="C38" i="5"/>
  <c r="E38" i="5"/>
  <c r="G38" i="5"/>
  <c r="H38" i="5"/>
  <c r="E38" i="1"/>
  <c r="C38" i="6"/>
  <c r="D38" i="6"/>
  <c r="F38" i="1"/>
  <c r="G38" i="1"/>
  <c r="C38" i="8"/>
  <c r="E38" i="8"/>
  <c r="G38" i="8"/>
  <c r="H38" i="8"/>
  <c r="H38" i="1"/>
  <c r="C38" i="9"/>
  <c r="E38" i="9"/>
  <c r="G38" i="9"/>
  <c r="H38" i="9"/>
  <c r="I38" i="1"/>
  <c r="C38" i="10"/>
  <c r="E38" i="10"/>
  <c r="F38" i="10"/>
  <c r="J38" i="1"/>
  <c r="C38" i="11"/>
  <c r="D38" i="11"/>
  <c r="K38" i="1"/>
  <c r="C38" i="12"/>
  <c r="D38" i="12"/>
  <c r="L38" i="1"/>
  <c r="C38" i="13"/>
  <c r="D38" i="13"/>
  <c r="M38" i="1"/>
  <c r="C38" i="15"/>
  <c r="D38" i="15"/>
  <c r="O38" i="1"/>
  <c r="C39" i="2"/>
  <c r="E39" i="2"/>
  <c r="G39" i="2"/>
  <c r="I39" i="2"/>
  <c r="K39" i="2"/>
  <c r="M39" i="2"/>
  <c r="N39" i="2"/>
  <c r="B39" i="1"/>
  <c r="C39" i="3"/>
  <c r="E39" i="3"/>
  <c r="G39" i="3"/>
  <c r="I39" i="3"/>
  <c r="J39" i="3"/>
  <c r="C39" i="1"/>
  <c r="C39" i="4"/>
  <c r="E39" i="4"/>
  <c r="G39" i="4"/>
  <c r="H39" i="4"/>
  <c r="D39" i="1"/>
  <c r="C39" i="5"/>
  <c r="E39" i="5"/>
  <c r="G39" i="5"/>
  <c r="H39" i="5"/>
  <c r="E39" i="1"/>
  <c r="C39" i="6"/>
  <c r="D39" i="6"/>
  <c r="F39" i="1"/>
  <c r="G39" i="1"/>
  <c r="C39" i="8"/>
  <c r="E39" i="8"/>
  <c r="G39" i="8"/>
  <c r="H39" i="8"/>
  <c r="H39" i="1"/>
  <c r="C39" i="9"/>
  <c r="E39" i="9"/>
  <c r="G39" i="9"/>
  <c r="H39" i="9"/>
  <c r="I39" i="1"/>
  <c r="C39" i="10"/>
  <c r="E39" i="10"/>
  <c r="F39" i="10"/>
  <c r="J39" i="1"/>
  <c r="C39" i="11"/>
  <c r="D39" i="11"/>
  <c r="K39" i="1"/>
  <c r="C39" i="12"/>
  <c r="D39" i="12"/>
  <c r="L39" i="1"/>
  <c r="C39" i="13"/>
  <c r="D39" i="13"/>
  <c r="M39" i="1"/>
  <c r="C39" i="15"/>
  <c r="D39" i="15"/>
  <c r="O39" i="1"/>
  <c r="C40" i="2"/>
  <c r="E40" i="2"/>
  <c r="G40" i="2"/>
  <c r="I40" i="2"/>
  <c r="K40" i="2"/>
  <c r="M40" i="2"/>
  <c r="N40" i="2"/>
  <c r="B40" i="1"/>
  <c r="C40" i="3"/>
  <c r="E40" i="3"/>
  <c r="G40" i="3"/>
  <c r="I40" i="3"/>
  <c r="J40" i="3"/>
  <c r="C40" i="1"/>
  <c r="C40" i="4"/>
  <c r="E40" i="4"/>
  <c r="G40" i="4"/>
  <c r="H40" i="4"/>
  <c r="D40" i="1"/>
  <c r="C40" i="5"/>
  <c r="E40" i="5"/>
  <c r="G40" i="5"/>
  <c r="H40" i="5"/>
  <c r="E40" i="1"/>
  <c r="C40" i="6"/>
  <c r="D40" i="6"/>
  <c r="F40" i="1"/>
  <c r="G40" i="1"/>
  <c r="C40" i="8"/>
  <c r="E40" i="8"/>
  <c r="G40" i="8"/>
  <c r="H40" i="8"/>
  <c r="H40" i="1"/>
  <c r="C40" i="9"/>
  <c r="E40" i="9"/>
  <c r="G40" i="9"/>
  <c r="H40" i="9"/>
  <c r="I40" i="1"/>
  <c r="C40" i="10"/>
  <c r="E40" i="10"/>
  <c r="F40" i="10"/>
  <c r="J40" i="1"/>
  <c r="C40" i="11"/>
  <c r="D40" i="11"/>
  <c r="K40" i="1"/>
  <c r="C40" i="12"/>
  <c r="D40" i="12"/>
  <c r="L40" i="1"/>
  <c r="C40" i="13"/>
  <c r="D40" i="13"/>
  <c r="M40" i="1"/>
  <c r="C40" i="15"/>
  <c r="D40" i="15"/>
  <c r="O40" i="1"/>
  <c r="C41" i="2"/>
  <c r="E41" i="2"/>
  <c r="G41" i="2"/>
  <c r="I41" i="2"/>
  <c r="K41" i="2"/>
  <c r="M41" i="2"/>
  <c r="N41" i="2"/>
  <c r="B41" i="1"/>
  <c r="C41" i="3"/>
  <c r="E41" i="3"/>
  <c r="G41" i="3"/>
  <c r="I41" i="3"/>
  <c r="J41" i="3"/>
  <c r="C41" i="1"/>
  <c r="C41" i="4"/>
  <c r="E41" i="4"/>
  <c r="G41" i="4"/>
  <c r="H41" i="4"/>
  <c r="D41" i="1"/>
  <c r="C41" i="5"/>
  <c r="E41" i="5"/>
  <c r="G41" i="5"/>
  <c r="H41" i="5"/>
  <c r="E41" i="1"/>
  <c r="C41" i="6"/>
  <c r="D41" i="6"/>
  <c r="F41" i="1"/>
  <c r="G41" i="1"/>
  <c r="C41" i="8"/>
  <c r="E41" i="8"/>
  <c r="G41" i="8"/>
  <c r="H41" i="8"/>
  <c r="H41" i="1"/>
  <c r="C41" i="9"/>
  <c r="E41" i="9"/>
  <c r="G41" i="9"/>
  <c r="H41" i="9"/>
  <c r="I41" i="1"/>
  <c r="C41" i="10"/>
  <c r="E41" i="10"/>
  <c r="F41" i="10"/>
  <c r="J41" i="1"/>
  <c r="C41" i="11"/>
  <c r="D41" i="11"/>
  <c r="K41" i="1"/>
  <c r="C41" i="12"/>
  <c r="D41" i="12"/>
  <c r="L41" i="1"/>
  <c r="C41" i="13"/>
  <c r="D41" i="13"/>
  <c r="M41" i="1"/>
  <c r="C41" i="15"/>
  <c r="D41" i="15"/>
  <c r="O41" i="1"/>
  <c r="C2" i="15"/>
  <c r="D2" i="15"/>
  <c r="O2" i="1"/>
  <c r="C2" i="13"/>
  <c r="D2" i="13"/>
  <c r="M2" i="1"/>
  <c r="L2" i="1"/>
  <c r="C2" i="11"/>
  <c r="D2" i="11"/>
  <c r="K2" i="1"/>
  <c r="C2" i="10"/>
  <c r="E2" i="10"/>
  <c r="F2" i="10"/>
  <c r="J2" i="1"/>
  <c r="C2" i="9"/>
  <c r="E2" i="9"/>
  <c r="G2" i="9"/>
  <c r="H2" i="9"/>
  <c r="I2" i="1"/>
  <c r="C2" i="8"/>
  <c r="E2" i="8"/>
  <c r="G2" i="8"/>
  <c r="H2" i="8"/>
  <c r="H2" i="1"/>
  <c r="C2" i="7"/>
  <c r="E2" i="7"/>
  <c r="G2" i="7"/>
  <c r="H2" i="7"/>
  <c r="G2" i="1"/>
  <c r="C2" i="6"/>
  <c r="D2" i="6"/>
  <c r="F2" i="1"/>
  <c r="C2" i="5"/>
  <c r="E2" i="5"/>
  <c r="G2" i="5"/>
  <c r="H2" i="5"/>
  <c r="E2" i="1"/>
  <c r="D2" i="1"/>
  <c r="C2" i="3"/>
  <c r="E2" i="3"/>
  <c r="I2" i="3"/>
  <c r="J2" i="3"/>
  <c r="C2" i="1"/>
  <c r="M2" i="2"/>
  <c r="N2" i="2"/>
  <c r="B2" i="1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2" i="15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2" i="13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2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2" i="1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2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2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2" i="3"/>
  <c r="A41" i="2"/>
  <c r="A40" i="2"/>
  <c r="A39" i="2"/>
  <c r="A38" i="2"/>
  <c r="A37" i="2"/>
  <c r="A36" i="2"/>
  <c r="A35" i="2"/>
  <c r="A34" i="2"/>
  <c r="A33" i="2"/>
  <c r="A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2" i="2"/>
</calcChain>
</file>

<file path=xl/sharedStrings.xml><?xml version="1.0" encoding="utf-8"?>
<sst xmlns="http://schemas.openxmlformats.org/spreadsheetml/2006/main" count="246" uniqueCount="220">
  <si>
    <t>Mark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</si>
  <si>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</si>
  <si>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</si>
  <si>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</si>
  <si>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</si>
  <si>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</si>
  <si>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</si>
  <si>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</si>
  <si>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</si>
  <si>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</si>
  <si>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</si>
  <si>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</si>
  <si>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</si>
  <si>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</si>
  <si>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</si>
  <si>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</si>
  <si>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</si>
  <si>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</si>
  <si>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</si>
  <si>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</si>
  <si>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</si>
  <si>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</si>
  <si>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</si>
  <si>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</si>
  <si>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</si>
  <si>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</si>
  <si>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</si>
  <si>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</si>
  <si>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</si>
  <si>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</si>
  <si>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</si>
  <si>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</t>
  </si>
  <si>
    <t>b</t>
  </si>
  <si>
    <t>c</t>
  </si>
  <si>
    <t>d</t>
  </si>
  <si>
    <t>e</t>
  </si>
  <si>
    <t>f</t>
  </si>
  <si>
    <t>3 - Can exceed 7 consecutive minutes</t>
  </si>
  <si>
    <t>5 - Can exceed 11 consecutive minutes</t>
  </si>
  <si>
    <t>4 - Can exceed 9 consecutive minutes</t>
  </si>
  <si>
    <t>1 - Less than 5 minutes</t>
  </si>
  <si>
    <t>2 - Can exceed 5 consecutive minutes</t>
  </si>
  <si>
    <t>4 - Can demonstrate for at least 15 exercises</t>
  </si>
  <si>
    <t>5 - Can demonstrate for at least 20 exercises</t>
  </si>
  <si>
    <t>3 - Can demonstrate for at least 10 exercises</t>
  </si>
  <si>
    <t>2 - Can demonstrate for at least 5 exercises</t>
  </si>
  <si>
    <t>1 - Can demonstrate for less than 5 exercises</t>
  </si>
  <si>
    <t>4 - Can demonstrate at least 8</t>
  </si>
  <si>
    <t>3 - Can demonstrate at least 6</t>
  </si>
  <si>
    <t>2 - Can demonstrate at least 4 or less</t>
  </si>
  <si>
    <t>1 - Has not demonstrated appropriate technique</t>
  </si>
  <si>
    <t>5 - Can lead for at least 5 minutes</t>
  </si>
  <si>
    <t>4 - Can lead for at least 4 minutes</t>
  </si>
  <si>
    <t>3 - Can lead for at least 3 minutes</t>
  </si>
  <si>
    <t>2 - Can lead for at least 2 minutes</t>
  </si>
  <si>
    <t>1 - Can lead for 1 minute or less</t>
  </si>
  <si>
    <t>3 - Creates a personal fitness plan which includes only 2 of the health related fitness components</t>
  </si>
  <si>
    <t>2 - Creates a personal fitness plan which includes 1 of the health related components</t>
  </si>
  <si>
    <t>1 - Has not created a fitness plan</t>
  </si>
  <si>
    <t>5 - Able to calculate target heart zone and draw conclusions from the results</t>
  </si>
  <si>
    <t>4 - Able to calculate target heart zone</t>
  </si>
  <si>
    <t>1 - Unable to calculate target heart rate zone</t>
  </si>
  <si>
    <t>A - Demonstrate and regularly engage in continuous aerobic activity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</si>
  <si>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</si>
  <si>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</si>
  <si>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</si>
  <si>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</si>
  <si>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</si>
  <si>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</si>
  <si>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</si>
  <si>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</si>
  <si>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</si>
  <si>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</si>
  <si>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B - Demonstrate and regularly use safe techniques for flexibility exercise</t>
  </si>
  <si>
    <t>5 - Can demonstrate at least 10</t>
  </si>
  <si>
    <t>C - Demonstrate effective techniques that challenge muscular edurance workout</t>
  </si>
  <si>
    <t>D - Design and lead others in a flexibility and muscular endurance workout</t>
  </si>
  <si>
    <t>E - Analyze personal fitness appraisals to determine personal strengths and weaknesses to create and implement a personal fitness plan</t>
  </si>
  <si>
    <t>F - Utilizes heart rate and target heart zone</t>
  </si>
  <si>
    <t>5 - Evaluates, creates and reflects on a personal fitness plan which incorporates FITT principles</t>
  </si>
  <si>
    <t>4 - Evaluates and creates a personal fitness plan which incorporates FITT principles</t>
  </si>
  <si>
    <t>A - Communicate the contributions of the essential nutrients in the performance of the body</t>
  </si>
  <si>
    <t>B - Monitor and assess own fluid intake practices to apply knowledge of recommended levels to daily behaviors</t>
  </si>
  <si>
    <t>C - Investigate the nutritional and performance benefits and detriments of sport and energy drinks</t>
  </si>
  <si>
    <t>D - Evaluate your won food consumption choices and level of activity</t>
  </si>
  <si>
    <t>5 - List 3 or more benefits of each of the 6 essential nutrients</t>
  </si>
  <si>
    <t>3 - List 1 benefit of each of the 6 essential nutrients</t>
  </si>
  <si>
    <t>2 - Can list all of the 6 essential nutrients but no benefits</t>
  </si>
  <si>
    <t>1 - Cannot identify all 6 of the essential nutrients</t>
  </si>
  <si>
    <t>5 - Revises personal fluid practices according to activity level</t>
  </si>
  <si>
    <t>3 - Logs daily fluid intake and has a knowledge of daily levels</t>
  </si>
  <si>
    <t>2 - Keeps a log but doesn't understand recommended daily levels</t>
  </si>
  <si>
    <t>1 - Does not keep a log</t>
  </si>
  <si>
    <t>5 - Explains benefits and detriments and applies this knowledge to varying activity levels and environments</t>
  </si>
  <si>
    <t>3 - Understand the benefits and detriments but doesn't apply the knowledge</t>
  </si>
  <si>
    <t>1 - Does not understand benefits or detriments</t>
  </si>
  <si>
    <t>5 - Applies knowledge of food consumption and activity level and revises personal choices</t>
  </si>
  <si>
    <t>3 - Monitors own food consumption and personal activity level but has no action plan for change</t>
  </si>
  <si>
    <t>1 - Does not consider food consumption and activity level in personal choices</t>
  </si>
  <si>
    <t>4 - List 2 benefits of each of the 6 essential nutrients</t>
  </si>
  <si>
    <t>A - Identifies the location of selected bones in the body and refers to them by the proper names</t>
  </si>
  <si>
    <t>B - Explain how the skeletal joints are constructed and how they work with muscles and ligaments</t>
  </si>
  <si>
    <t>C - Communicate the impact of exercise and inactivity on the skeletal system</t>
  </si>
  <si>
    <t>5 - Identifies, locates 12 bones and refers to by proper names</t>
  </si>
  <si>
    <t>4 - Identifies, locates 10 bones and refers to by proper names</t>
  </si>
  <si>
    <t>3 - Identifies, locates 8 bones and refers to by proper names</t>
  </si>
  <si>
    <t>2 - Identifies, locates 6 bones and refers to by proper names</t>
  </si>
  <si>
    <t>1 - Identifies, locates 5 or less bones and refers to by proper names</t>
  </si>
  <si>
    <t>5 - Can explain how 5 joints are constructed and how they work</t>
  </si>
  <si>
    <t>4 - Can explain how 4 joints are constructed and how they work</t>
  </si>
  <si>
    <t>3 - Can explain how 3 joints are constructed and how they work</t>
  </si>
  <si>
    <t>2 - Can explain how 2 joints are constructed and how they work</t>
  </si>
  <si>
    <t>1 - Can explain how 1 or less joints are constructed and how they work</t>
  </si>
  <si>
    <t>5 - Can explain how inactivity may cause injury, illness, or disease and how exercise can prevent it</t>
  </si>
  <si>
    <t>3 - Can explain how inactivity causes illness and disease</t>
  </si>
  <si>
    <t>1 - Cannot explain how inactivity may cause injury, illness or disease and how exercise can prevent it</t>
  </si>
  <si>
    <t>A - Create and participate in skill stations that address specified criteria related to helth related skill and related components and sport skill performance</t>
  </si>
  <si>
    <t>B - Respond to the question "What does cross-training have to hdo with me if I don't play any sports?" (Verbal or written)</t>
  </si>
  <si>
    <t>C - Identify and participate in a variety of body management activities that have a direct benefit to overall fitness and skill</t>
  </si>
  <si>
    <t>5 - Participates in and creates stations which all 3 criteria from the trait are addressed</t>
  </si>
  <si>
    <t>4 - Participates in and creates stations which 2 criteria from the trait are addressed</t>
  </si>
  <si>
    <t>3 - Participates in and creates stations which 1 criteria in the trait are addressed</t>
  </si>
  <si>
    <t>2 - Participates or creates stations but not both</t>
  </si>
  <si>
    <t>1 - Does not participate or create a station</t>
  </si>
  <si>
    <t>5 - Responds to the question and makes connections to their personal experience</t>
  </si>
  <si>
    <t>3 - Responds to the question</t>
  </si>
  <si>
    <t>1 - Does not respond</t>
  </si>
  <si>
    <t>5 - Demonstrates 5 or more body management activities to improve overall fitness and skill</t>
  </si>
  <si>
    <t>4 - Demonstrates 4 or more body management activities to improve overall fitness and skill</t>
  </si>
  <si>
    <t>3 - Demonstrates 3 or more body management activities to improve overall fitness and skill</t>
  </si>
  <si>
    <t>2 - Can only participate or identify (but not both) in body managemnet activities</t>
  </si>
  <si>
    <t>1 - Cannot identify or does not participate in body management activities</t>
  </si>
  <si>
    <t>A - Communicate performance words to demonstrate an understanding of performance cues</t>
  </si>
  <si>
    <t>5 - Can perform a skill at game appropriate speed without hesitation and communicate 5 or more performance cues</t>
  </si>
  <si>
    <t>4 - Can demonstrate complex skills and communicate 4 performance cues but not at game speed</t>
  </si>
  <si>
    <t>3 - Can demonstrate the complex skill but cannot communicate 3 performance skills</t>
  </si>
  <si>
    <t>1 - Cannot communicate performance cues to support complex skills</t>
  </si>
  <si>
    <t>2 - Can communicate the performance cue but not demonstrate the complex skills</t>
  </si>
  <si>
    <t>A - Understand the biomechanical principles of balance and stability</t>
  </si>
  <si>
    <t>B - Understand the biomechanical principles of spin</t>
  </si>
  <si>
    <t>C - Understand the biomechanical principles of rotation</t>
  </si>
  <si>
    <t>5 - Examine principles of balance and stability and demonstrate improvements</t>
  </si>
  <si>
    <t>3 - Can communicate, though movement, an understanding of balance and stability</t>
  </si>
  <si>
    <t>2 - Can explore, through movement, the principles of balance and stability</t>
  </si>
  <si>
    <t>1 - Cannot communicate or demonstrate the principle of balance or stability</t>
  </si>
  <si>
    <t>5 - Can examine and explain how applying spin to an object affects its momentum</t>
  </si>
  <si>
    <t>4 - Can apply spin to an object</t>
  </si>
  <si>
    <t>3 - Can communicate how applying spin to an object affects its momentum</t>
  </si>
  <si>
    <t>2 - Beginning to explore the effect of spin on an object</t>
  </si>
  <si>
    <t>1 - Cannot communicate or demonstrate the principle of spin</t>
  </si>
  <si>
    <t>5 - Can examine and explain how applying rotation affects momentum</t>
  </si>
  <si>
    <t>4 - Can apply, through movement, an understanding of the principle of rotation</t>
  </si>
  <si>
    <t>2 - Explore, through movement, how rotation affects momentum</t>
  </si>
  <si>
    <t>1 - Cannot communicate or demonstrate the principle of rotation</t>
  </si>
  <si>
    <t>4 - Apply, through movement, an understanding of the principles of balance and stability</t>
  </si>
  <si>
    <t>3 - Can communicate, through movement, how rotation affects momentum</t>
  </si>
  <si>
    <t>A - Analyze and apply movement concepts in net/wall games</t>
  </si>
  <si>
    <t>B - Analyze and apply movement concepts in striking/fielding games</t>
  </si>
  <si>
    <t>C - Analyze and apply rules for selected team movement activities</t>
  </si>
  <si>
    <t>5 - Able to perform a variety of movements and give guidance to others</t>
  </si>
  <si>
    <t>4 - Able to perform a variety of movements associated with net/wall games</t>
  </si>
  <si>
    <t>3 - Often executes movement skills associated with net/wall games</t>
  </si>
  <si>
    <t>2 - Attempts to execute movement skills associated with net/wall games</t>
  </si>
  <si>
    <t>1 - Cannot perform concepts associated with net/wall games</t>
  </si>
  <si>
    <t>4 - Able to perform a variety of movements associated with striking/fielding games</t>
  </si>
  <si>
    <t>3 - Often executes movement skills associated with striking/fielding games</t>
  </si>
  <si>
    <t>2 - Attempts to execute movement skills associated with striking/fielding games</t>
  </si>
  <si>
    <t>1 - Cannot perform concepts associated with striking/fielding games</t>
  </si>
  <si>
    <t>5 - Able to use proper terminology and give guidance to others to teach rules</t>
  </si>
  <si>
    <t>4 - Able to use proper terminology and apply rules to selected team movement activities</t>
  </si>
  <si>
    <t>3 - Often uses proper terminology and inconsistently applies rules to selected team movement activities</t>
  </si>
  <si>
    <t>2 - Attempts to use proper terminology and attempts to apply rules to selected team movement activities</t>
  </si>
  <si>
    <t>1 - Does not understand proper terminology or rules in selected team movement activities</t>
  </si>
  <si>
    <t>A - Make situational decisions in a variety of target games</t>
  </si>
  <si>
    <t>B - Make situational decisions in a variety of striking/fielding games</t>
  </si>
  <si>
    <t>C - Make situational decisions in a vartiety of low-organizational and cooperative games</t>
  </si>
  <si>
    <t>4 - Make decisions for self and others to advance team performance</t>
  </si>
  <si>
    <t>3 - Make decisions for yourself to advance individual performance</t>
  </si>
  <si>
    <t>2 - Attempts to make decisions but cannot execute</t>
  </si>
  <si>
    <t>5 - Make revisions to strategies to improve team play</t>
  </si>
  <si>
    <t>1 - Cannot make decisions for self or others</t>
  </si>
  <si>
    <t>A - Use movement skills and combination of skills in alternate environment activities</t>
  </si>
  <si>
    <t>B - Use movement skills and combination of skills in body management activities</t>
  </si>
  <si>
    <t>5 - Create and perform a combination of skills for alternate environment activities</t>
  </si>
  <si>
    <t>4 - Create or perform a combination of skills for alternate environment activities</t>
  </si>
  <si>
    <t>3 - Model a combination of skills for alternate environment activities</t>
  </si>
  <si>
    <t>2 - Attempts to perform a combination of skills for alternate environment activities</t>
  </si>
  <si>
    <t>1 - No attempt made</t>
  </si>
  <si>
    <t>5 - Create and perform a combination of skills for body management activities</t>
  </si>
  <si>
    <t>4 - Create or perform a combination of skills for body management activities</t>
  </si>
  <si>
    <t>3 - Model a combination of skills for body management activities</t>
  </si>
  <si>
    <t>2 - Attempts to perform a combination of skills for body management activities</t>
  </si>
  <si>
    <t>A - Plan, organize, lead and evaluate cooperative movement activity</t>
  </si>
  <si>
    <t>5 - Completes all 4 criteria listed in the trait</t>
  </si>
  <si>
    <t>4 - Completes 3 criteria listed in the trait</t>
  </si>
  <si>
    <t>3 - Completes 2 criteria listed in the trait</t>
  </si>
  <si>
    <t>2 - Completes 1 criteria listed in the trait</t>
  </si>
  <si>
    <t>1 - Cannot list criteria listed in the trait</t>
  </si>
  <si>
    <t>A - Examine the external influences that affect movement skill development</t>
  </si>
  <si>
    <t>3 - Research facility and program options available</t>
  </si>
  <si>
    <t>1 - Cannot identify facilities available</t>
  </si>
  <si>
    <t>5 - Research facility and program options available and propose solutions to defecits</t>
  </si>
  <si>
    <t>A - Demonstrates automation in the use of safety skills while participating in activities</t>
  </si>
  <si>
    <t>5 - Always follows guidelines for safe play</t>
  </si>
  <si>
    <t>4 - Usually follows guidelines for safe play</t>
  </si>
  <si>
    <t>3 - With reminders will follow guidelines for safe play</t>
  </si>
  <si>
    <t>2 - Sometimes follows rules and guidelines for safe play</t>
  </si>
  <si>
    <t>1 - Has difficulty following rules designed for safety</t>
  </si>
  <si>
    <t>A - Represent both the historical and present impact of Canada's Northern people on the development of movement activity options</t>
  </si>
  <si>
    <t>5 - Willingly participates in movement activities originating with Canada's Northern people</t>
  </si>
  <si>
    <t>4 - Usually participates in movement activities originating with Canada's Northern people</t>
  </si>
  <si>
    <t>3 - Often participates in movement activities originating with Canada's Northern people</t>
  </si>
  <si>
    <t>2 - Does not fully engage in the activities</t>
  </si>
  <si>
    <t>1 - Does not participate in activities</t>
  </si>
  <si>
    <t>A - Demonstrates a personal commitment to postive social behaviour while participating in and watching activities</t>
  </si>
  <si>
    <t>1 - Has difficulty demonstrating responsibility, involvement, self-control and caring for self and others</t>
  </si>
  <si>
    <t>2 - Seldom demonstrates responsibility, involvement, self-control and caring for self and others</t>
  </si>
  <si>
    <t>3 - Sometimes demonstrates responsibility, involvement, self-control and caring for self and others</t>
  </si>
  <si>
    <t>4 - Often demonstrates responsibility, involvement, self-control and caring for self and others</t>
  </si>
  <si>
    <t>5 - Always demonstrates responsibility, involvement, self-control and caring for self and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</si>
</sst>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Protection="1"/>
    <xf numFmtId="0" fontId="2" fillId="0" borderId="2" xfId="0" applyFont="1" applyBorder="1" applyAlignment="1" applyProtection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3" fillId="2" borderId="7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2" borderId="7" xfId="0" applyFont="1" applyFill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1" fontId="4" fillId="2" borderId="14" xfId="0" applyNumberFormat="1" applyFont="1" applyFill="1" applyBorder="1" applyAlignment="1" applyProtection="1">
      <alignment horizontal="center"/>
    </xf>
    <xf numFmtId="1" fontId="4" fillId="0" borderId="14" xfId="0" applyNumberFormat="1" applyFont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" fontId="4" fillId="0" borderId="7" xfId="0" applyNumberFormat="1" applyFont="1" applyBorder="1" applyAlignment="1" applyProtection="1">
      <alignment horizontal="center"/>
    </xf>
    <xf numFmtId="1" fontId="4" fillId="2" borderId="7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4" fillId="0" borderId="16" xfId="0" applyFont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/>
    </xf>
    <xf numFmtId="1" fontId="4" fillId="0" borderId="8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8.85546875" defaultRowHeight="15" x14ac:dyDescent="0.25"/>
  <cols>
    <col min="1" max="1" width="20.7109375" customWidth="1"/>
  </cols>
  <sheetData>
    <row r="1" spans="1:15" ht="31.5" customHeight="1" thickTop="1" thickBot="1" x14ac:dyDescent="0.3">
      <c r="A1" s="5"/>
      <c r="B1" s="6">
        <v>7.1</v>
      </c>
      <c r="C1" s="6">
        <v>7.2</v>
      </c>
      <c r="D1" s="6">
        <v>7.3</v>
      </c>
      <c r="E1" s="6">
        <v>7.4</v>
      </c>
      <c r="F1" s="6">
        <v>7.5</v>
      </c>
      <c r="G1" s="6">
        <v>7.6</v>
      </c>
      <c r="H1" s="6">
        <v>7.7</v>
      </c>
      <c r="I1" s="6">
        <v>7.8</v>
      </c>
      <c r="J1" s="6">
        <v>7.9</v>
      </c>
      <c r="K1" s="10">
        <v>7.1</v>
      </c>
      <c r="L1" s="6">
        <v>7.11</v>
      </c>
      <c r="M1" s="6">
        <v>7.12</v>
      </c>
      <c r="N1" s="6">
        <v>7.13</v>
      </c>
      <c r="O1" s="7">
        <v>7.14</v>
      </c>
    </row>
    <row r="2" spans="1:15" ht="16.5" thickTop="1" x14ac:dyDescent="0.25">
      <c r="A2" s="11" t="s">
        <v>1</v>
      </c>
      <c r="B2" s="22" t="str">
        <f>'7.1'!N2</f>
        <v/>
      </c>
      <c r="C2" s="23" t="str">
        <f>'7.2'!J2</f>
        <v/>
      </c>
      <c r="D2" s="23" t="str">
        <f>'7.3'!H2</f>
        <v/>
      </c>
      <c r="E2" s="23" t="str">
        <f>'7.4'!H2</f>
        <v/>
      </c>
      <c r="F2" s="23" t="str">
        <f>'7.5'!D2</f>
        <v/>
      </c>
      <c r="G2" s="23" t="str">
        <f>'7.6'!H2</f>
        <v/>
      </c>
      <c r="H2" s="23" t="str">
        <f>'7.7'!H2</f>
        <v/>
      </c>
      <c r="I2" s="23" t="str">
        <f>'7.8'!H2</f>
        <v/>
      </c>
      <c r="J2" s="23" t="str">
        <f>'7.9'!F2</f>
        <v/>
      </c>
      <c r="K2" s="23">
        <f>'7.10'!D2</f>
        <v>5</v>
      </c>
      <c r="L2" s="23" t="str">
        <f>'7.11'!D2</f>
        <v/>
      </c>
      <c r="M2" s="23" t="str">
        <f>'7.12'!D2</f>
        <v/>
      </c>
      <c r="N2" s="23" t="str">
        <f>'7.13'!D2</f>
        <v/>
      </c>
      <c r="O2" s="24" t="str">
        <f>'7.14'!D2</f>
        <v/>
      </c>
    </row>
    <row r="3" spans="1:15" ht="15.75" x14ac:dyDescent="0.25">
      <c r="A3" s="12" t="s">
        <v>2</v>
      </c>
      <c r="B3" s="25" t="str">
        <f>'7.1'!N3</f>
        <v/>
      </c>
      <c r="C3" s="26" t="str">
        <f>'7.2'!J3</f>
        <v/>
      </c>
      <c r="D3" s="26" t="str">
        <f>'7.3'!H3</f>
        <v/>
      </c>
      <c r="E3" s="26" t="str">
        <f>'7.4'!H3</f>
        <v/>
      </c>
      <c r="F3" s="26" t="str">
        <f>'7.5'!D3</f>
        <v/>
      </c>
      <c r="G3" s="26" t="str">
        <f>'7.6'!H3</f>
        <v/>
      </c>
      <c r="H3" s="26" t="str">
        <f>'7.7'!H3</f>
        <v/>
      </c>
      <c r="I3" s="26" t="str">
        <f>'7.8'!H3</f>
        <v/>
      </c>
      <c r="J3" s="26" t="str">
        <f>'7.9'!F3</f>
        <v/>
      </c>
      <c r="K3" s="26" t="str">
        <f>'7.10'!D3</f>
        <v/>
      </c>
      <c r="L3" s="26" t="str">
        <f>'7.11'!D3</f>
        <v/>
      </c>
      <c r="M3" s="26" t="str">
        <f>'7.12'!D3</f>
        <v/>
      </c>
      <c r="N3" s="27" t="str">
        <f>'7.13'!D3</f>
        <v/>
      </c>
      <c r="O3" s="28" t="str">
        <f>'7.14'!D3</f>
        <v/>
      </c>
    </row>
    <row r="4" spans="1:15" ht="15.75" x14ac:dyDescent="0.25">
      <c r="A4" s="11" t="s">
        <v>3</v>
      </c>
      <c r="B4" s="22" t="str">
        <f>'7.1'!N4</f>
        <v/>
      </c>
      <c r="C4" s="23" t="str">
        <f>'7.2'!J4</f>
        <v/>
      </c>
      <c r="D4" s="23" t="str">
        <f>'7.3'!H4</f>
        <v/>
      </c>
      <c r="E4" s="23" t="str">
        <f>'7.4'!H4</f>
        <v/>
      </c>
      <c r="F4" s="23" t="str">
        <f>'7.5'!D4</f>
        <v/>
      </c>
      <c r="G4" s="23" t="str">
        <f>'7.6'!H4</f>
        <v/>
      </c>
      <c r="H4" s="23" t="str">
        <f>'7.7'!H4</f>
        <v/>
      </c>
      <c r="I4" s="23" t="str">
        <f>'7.8'!H4</f>
        <v/>
      </c>
      <c r="J4" s="23" t="str">
        <f>'7.9'!F4</f>
        <v/>
      </c>
      <c r="K4" s="23" t="str">
        <f>'7.10'!D4</f>
        <v/>
      </c>
      <c r="L4" s="23" t="str">
        <f>'7.11'!D4</f>
        <v/>
      </c>
      <c r="M4" s="23" t="str">
        <f>'7.12'!D4</f>
        <v/>
      </c>
      <c r="N4" s="23" t="str">
        <f>'7.13'!D4</f>
        <v/>
      </c>
      <c r="O4" s="24" t="str">
        <f>'7.14'!D4</f>
        <v/>
      </c>
    </row>
    <row r="5" spans="1:15" ht="15.75" x14ac:dyDescent="0.25">
      <c r="A5" s="12" t="s">
        <v>4</v>
      </c>
      <c r="B5" s="25" t="str">
        <f>'7.1'!N5</f>
        <v/>
      </c>
      <c r="C5" s="26" t="str">
        <f>'7.2'!J5</f>
        <v/>
      </c>
      <c r="D5" s="26" t="str">
        <f>'7.3'!H5</f>
        <v/>
      </c>
      <c r="E5" s="26" t="str">
        <f>'7.4'!H5</f>
        <v/>
      </c>
      <c r="F5" s="26" t="str">
        <f>'7.5'!D5</f>
        <v/>
      </c>
      <c r="G5" s="26" t="str">
        <f>'7.6'!H5</f>
        <v/>
      </c>
      <c r="H5" s="26" t="str">
        <f>'7.7'!H5</f>
        <v/>
      </c>
      <c r="I5" s="26" t="str">
        <f>'7.8'!H5</f>
        <v/>
      </c>
      <c r="J5" s="26" t="str">
        <f>'7.9'!F5</f>
        <v/>
      </c>
      <c r="K5" s="26" t="str">
        <f>'7.10'!D5</f>
        <v/>
      </c>
      <c r="L5" s="26" t="str">
        <f>'7.11'!D5</f>
        <v/>
      </c>
      <c r="M5" s="26" t="str">
        <f>'7.12'!D5</f>
        <v/>
      </c>
      <c r="N5" s="27" t="str">
        <f>'7.13'!D5</f>
        <v/>
      </c>
      <c r="O5" s="28" t="str">
        <f>'7.14'!D5</f>
        <v/>
      </c>
    </row>
    <row r="6" spans="1:15" ht="15.75" x14ac:dyDescent="0.25">
      <c r="A6" s="11" t="s">
        <v>5</v>
      </c>
      <c r="B6" s="22" t="str">
        <f>'7.1'!N6</f>
        <v/>
      </c>
      <c r="C6" s="23" t="str">
        <f>'7.2'!J6</f>
        <v/>
      </c>
      <c r="D6" s="23" t="str">
        <f>'7.3'!H6</f>
        <v/>
      </c>
      <c r="E6" s="23" t="str">
        <f>'7.4'!H6</f>
        <v/>
      </c>
      <c r="F6" s="23" t="str">
        <f>'7.5'!D6</f>
        <v/>
      </c>
      <c r="G6" s="23" t="str">
        <f>'7.6'!H6</f>
        <v/>
      </c>
      <c r="H6" s="23" t="str">
        <f>'7.7'!H6</f>
        <v/>
      </c>
      <c r="I6" s="23" t="str">
        <f>'7.8'!H6</f>
        <v/>
      </c>
      <c r="J6" s="23" t="str">
        <f>'7.9'!F6</f>
        <v/>
      </c>
      <c r="K6" s="23" t="str">
        <f>'7.10'!D6</f>
        <v/>
      </c>
      <c r="L6" s="23" t="str">
        <f>'7.11'!D6</f>
        <v/>
      </c>
      <c r="M6" s="23" t="str">
        <f>'7.12'!D6</f>
        <v/>
      </c>
      <c r="N6" s="23" t="str">
        <f>'7.13'!D6</f>
        <v/>
      </c>
      <c r="O6" s="24" t="str">
        <f>'7.14'!D6</f>
        <v/>
      </c>
    </row>
    <row r="7" spans="1:15" ht="15.75" x14ac:dyDescent="0.25">
      <c r="A7" s="12" t="s">
        <v>6</v>
      </c>
      <c r="B7" s="25" t="str">
        <f>'7.1'!N7</f>
        <v/>
      </c>
      <c r="C7" s="26" t="str">
        <f>'7.2'!J7</f>
        <v/>
      </c>
      <c r="D7" s="26" t="str">
        <f>'7.3'!H7</f>
        <v/>
      </c>
      <c r="E7" s="26" t="str">
        <f>'7.4'!H7</f>
        <v/>
      </c>
      <c r="F7" s="26" t="str">
        <f>'7.5'!D7</f>
        <v/>
      </c>
      <c r="G7" s="26" t="str">
        <f>'7.6'!H7</f>
        <v/>
      </c>
      <c r="H7" s="26" t="str">
        <f>'7.7'!H7</f>
        <v/>
      </c>
      <c r="I7" s="26" t="str">
        <f>'7.8'!H7</f>
        <v/>
      </c>
      <c r="J7" s="26" t="str">
        <f>'7.9'!F7</f>
        <v/>
      </c>
      <c r="K7" s="26" t="str">
        <f>'7.10'!D7</f>
        <v/>
      </c>
      <c r="L7" s="26" t="str">
        <f>'7.11'!D7</f>
        <v/>
      </c>
      <c r="M7" s="26" t="str">
        <f>'7.12'!D7</f>
        <v/>
      </c>
      <c r="N7" s="27" t="str">
        <f>'7.13'!D7</f>
        <v/>
      </c>
      <c r="O7" s="28" t="str">
        <f>'7.14'!D7</f>
        <v/>
      </c>
    </row>
    <row r="8" spans="1:15" ht="15.75" x14ac:dyDescent="0.25">
      <c r="A8" s="11" t="s">
        <v>7</v>
      </c>
      <c r="B8" s="22" t="str">
        <f>'7.1'!N8</f>
        <v/>
      </c>
      <c r="C8" s="23" t="str">
        <f>'7.2'!J8</f>
        <v/>
      </c>
      <c r="D8" s="23" t="str">
        <f>'7.3'!H8</f>
        <v/>
      </c>
      <c r="E8" s="23" t="str">
        <f>'7.4'!H8</f>
        <v/>
      </c>
      <c r="F8" s="23" t="str">
        <f>'7.5'!D8</f>
        <v/>
      </c>
      <c r="G8" s="23" t="str">
        <f>'7.6'!H8</f>
        <v/>
      </c>
      <c r="H8" s="23" t="str">
        <f>'7.7'!H8</f>
        <v/>
      </c>
      <c r="I8" s="23" t="str">
        <f>'7.8'!H8</f>
        <v/>
      </c>
      <c r="J8" s="23" t="str">
        <f>'7.9'!F8</f>
        <v/>
      </c>
      <c r="K8" s="23" t="str">
        <f>'7.10'!D8</f>
        <v/>
      </c>
      <c r="L8" s="23" t="str">
        <f>'7.11'!D8</f>
        <v/>
      </c>
      <c r="M8" s="23" t="str">
        <f>'7.12'!D8</f>
        <v/>
      </c>
      <c r="N8" s="23" t="str">
        <f>'7.13'!D8</f>
        <v/>
      </c>
      <c r="O8" s="24" t="str">
        <f>'7.14'!D8</f>
        <v/>
      </c>
    </row>
    <row r="9" spans="1:15" ht="15.75" x14ac:dyDescent="0.25">
      <c r="A9" s="12" t="s">
        <v>8</v>
      </c>
      <c r="B9" s="25" t="str">
        <f>'7.1'!N9</f>
        <v/>
      </c>
      <c r="C9" s="26" t="str">
        <f>'7.2'!J9</f>
        <v/>
      </c>
      <c r="D9" s="26" t="str">
        <f>'7.3'!H9</f>
        <v/>
      </c>
      <c r="E9" s="26" t="str">
        <f>'7.4'!H9</f>
        <v/>
      </c>
      <c r="F9" s="26" t="str">
        <f>'7.5'!D9</f>
        <v/>
      </c>
      <c r="G9" s="26" t="str">
        <f>'7.6'!H9</f>
        <v/>
      </c>
      <c r="H9" s="26" t="str">
        <f>'7.7'!H9</f>
        <v/>
      </c>
      <c r="I9" s="26" t="str">
        <f>'7.8'!H9</f>
        <v/>
      </c>
      <c r="J9" s="26" t="str">
        <f>'7.9'!F9</f>
        <v/>
      </c>
      <c r="K9" s="26" t="str">
        <f>'7.10'!D9</f>
        <v/>
      </c>
      <c r="L9" s="26" t="str">
        <f>'7.11'!D9</f>
        <v/>
      </c>
      <c r="M9" s="26" t="str">
        <f>'7.12'!D9</f>
        <v/>
      </c>
      <c r="N9" s="27" t="str">
        <f>'7.13'!D9</f>
        <v/>
      </c>
      <c r="O9" s="28" t="str">
        <f>'7.14'!D9</f>
        <v/>
      </c>
    </row>
    <row r="10" spans="1:15" ht="15.75" x14ac:dyDescent="0.25">
      <c r="A10" s="11" t="s">
        <v>9</v>
      </c>
      <c r="B10" s="22" t="str">
        <f>'7.1'!N10</f>
        <v/>
      </c>
      <c r="C10" s="23" t="str">
        <f>'7.2'!J10</f>
        <v/>
      </c>
      <c r="D10" s="23" t="str">
        <f>'7.3'!H10</f>
        <v/>
      </c>
      <c r="E10" s="23" t="str">
        <f>'7.4'!H10</f>
        <v/>
      </c>
      <c r="F10" s="23" t="str">
        <f>'7.5'!D10</f>
        <v/>
      </c>
      <c r="G10" s="23" t="str">
        <f>'7.6'!H10</f>
        <v/>
      </c>
      <c r="H10" s="23" t="str">
        <f>'7.7'!H10</f>
        <v/>
      </c>
      <c r="I10" s="23" t="str">
        <f>'7.8'!H10</f>
        <v/>
      </c>
      <c r="J10" s="23" t="str">
        <f>'7.9'!F10</f>
        <v/>
      </c>
      <c r="K10" s="23" t="str">
        <f>'7.10'!D10</f>
        <v/>
      </c>
      <c r="L10" s="23" t="str">
        <f>'7.11'!D10</f>
        <v/>
      </c>
      <c r="M10" s="23" t="str">
        <f>'7.12'!D10</f>
        <v/>
      </c>
      <c r="N10" s="23" t="str">
        <f>'7.13'!D10</f>
        <v/>
      </c>
      <c r="O10" s="24" t="str">
        <f>'7.14'!D10</f>
        <v/>
      </c>
    </row>
    <row r="11" spans="1:15" ht="15.75" x14ac:dyDescent="0.25">
      <c r="A11" s="12" t="s">
        <v>10</v>
      </c>
      <c r="B11" s="25" t="str">
        <f>'7.1'!N11</f>
        <v/>
      </c>
      <c r="C11" s="26" t="str">
        <f>'7.2'!J11</f>
        <v/>
      </c>
      <c r="D11" s="26" t="str">
        <f>'7.3'!H11</f>
        <v/>
      </c>
      <c r="E11" s="26" t="str">
        <f>'7.4'!H11</f>
        <v/>
      </c>
      <c r="F11" s="26" t="str">
        <f>'7.5'!D11</f>
        <v/>
      </c>
      <c r="G11" s="26" t="str">
        <f>'7.6'!H11</f>
        <v/>
      </c>
      <c r="H11" s="26" t="str">
        <f>'7.7'!H11</f>
        <v/>
      </c>
      <c r="I11" s="26" t="str">
        <f>'7.8'!H11</f>
        <v/>
      </c>
      <c r="J11" s="26" t="str">
        <f>'7.9'!F11</f>
        <v/>
      </c>
      <c r="K11" s="26" t="str">
        <f>'7.10'!D11</f>
        <v/>
      </c>
      <c r="L11" s="26" t="str">
        <f>'7.11'!D11</f>
        <v/>
      </c>
      <c r="M11" s="26" t="str">
        <f>'7.12'!D11</f>
        <v/>
      </c>
      <c r="N11" s="27" t="str">
        <f>'7.13'!D11</f>
        <v/>
      </c>
      <c r="O11" s="28" t="str">
        <f>'7.14'!D11</f>
        <v/>
      </c>
    </row>
    <row r="12" spans="1:15" ht="15.75" x14ac:dyDescent="0.25">
      <c r="A12" s="11" t="s">
        <v>11</v>
      </c>
      <c r="B12" s="22" t="str">
        <f>'7.1'!N12</f>
        <v/>
      </c>
      <c r="C12" s="23" t="str">
        <f>'7.2'!J12</f>
        <v/>
      </c>
      <c r="D12" s="23" t="str">
        <f>'7.3'!H12</f>
        <v/>
      </c>
      <c r="E12" s="23" t="str">
        <f>'7.4'!H12</f>
        <v/>
      </c>
      <c r="F12" s="23" t="str">
        <f>'7.5'!D12</f>
        <v/>
      </c>
      <c r="G12" s="23" t="str">
        <f>'7.6'!H12</f>
        <v/>
      </c>
      <c r="H12" s="23" t="str">
        <f>'7.7'!H12</f>
        <v/>
      </c>
      <c r="I12" s="23" t="str">
        <f>'7.8'!H12</f>
        <v/>
      </c>
      <c r="J12" s="23" t="str">
        <f>'7.9'!F12</f>
        <v/>
      </c>
      <c r="K12" s="23" t="str">
        <f>'7.10'!D12</f>
        <v/>
      </c>
      <c r="L12" s="23" t="str">
        <f>'7.11'!D12</f>
        <v/>
      </c>
      <c r="M12" s="23" t="str">
        <f>'7.12'!D12</f>
        <v/>
      </c>
      <c r="N12" s="23" t="str">
        <f>'7.13'!D12</f>
        <v/>
      </c>
      <c r="O12" s="24" t="str">
        <f>'7.14'!D12</f>
        <v/>
      </c>
    </row>
    <row r="13" spans="1:15" ht="15.75" x14ac:dyDescent="0.25">
      <c r="A13" s="12" t="s">
        <v>12</v>
      </c>
      <c r="B13" s="25" t="str">
        <f>'7.1'!N13</f>
        <v/>
      </c>
      <c r="C13" s="26" t="str">
        <f>'7.2'!J13</f>
        <v/>
      </c>
      <c r="D13" s="26" t="str">
        <f>'7.3'!H13</f>
        <v/>
      </c>
      <c r="E13" s="26" t="str">
        <f>'7.4'!H13</f>
        <v/>
      </c>
      <c r="F13" s="26" t="str">
        <f>'7.5'!D13</f>
        <v/>
      </c>
      <c r="G13" s="26" t="str">
        <f>'7.6'!H13</f>
        <v/>
      </c>
      <c r="H13" s="26" t="str">
        <f>'7.7'!H13</f>
        <v/>
      </c>
      <c r="I13" s="26" t="str">
        <f>'7.8'!H13</f>
        <v/>
      </c>
      <c r="J13" s="26" t="str">
        <f>'7.9'!F13</f>
        <v/>
      </c>
      <c r="K13" s="26" t="str">
        <f>'7.10'!D13</f>
        <v/>
      </c>
      <c r="L13" s="26" t="str">
        <f>'7.11'!D13</f>
        <v/>
      </c>
      <c r="M13" s="26" t="str">
        <f>'7.12'!D13</f>
        <v/>
      </c>
      <c r="N13" s="27" t="str">
        <f>'7.13'!D13</f>
        <v/>
      </c>
      <c r="O13" s="28" t="str">
        <f>'7.14'!D13</f>
        <v/>
      </c>
    </row>
    <row r="14" spans="1:15" ht="15.75" x14ac:dyDescent="0.25">
      <c r="A14" s="11" t="s">
        <v>13</v>
      </c>
      <c r="B14" s="22" t="str">
        <f>'7.1'!N14</f>
        <v/>
      </c>
      <c r="C14" s="23" t="str">
        <f>'7.2'!J14</f>
        <v/>
      </c>
      <c r="D14" s="23" t="str">
        <f>'7.3'!H14</f>
        <v/>
      </c>
      <c r="E14" s="23" t="str">
        <f>'7.4'!H14</f>
        <v/>
      </c>
      <c r="F14" s="23" t="str">
        <f>'7.5'!D14</f>
        <v/>
      </c>
      <c r="G14" s="23" t="str">
        <f>'7.6'!H14</f>
        <v/>
      </c>
      <c r="H14" s="23" t="str">
        <f>'7.7'!H14</f>
        <v/>
      </c>
      <c r="I14" s="23" t="str">
        <f>'7.8'!H14</f>
        <v/>
      </c>
      <c r="J14" s="23" t="str">
        <f>'7.9'!F14</f>
        <v/>
      </c>
      <c r="K14" s="23" t="str">
        <f>'7.10'!D14</f>
        <v/>
      </c>
      <c r="L14" s="23" t="str">
        <f>'7.11'!D14</f>
        <v/>
      </c>
      <c r="M14" s="23" t="str">
        <f>'7.12'!D14</f>
        <v/>
      </c>
      <c r="N14" s="23" t="str">
        <f>'7.13'!D14</f>
        <v/>
      </c>
      <c r="O14" s="24" t="str">
        <f>'7.14'!D14</f>
        <v/>
      </c>
    </row>
    <row r="15" spans="1:15" ht="15.75" x14ac:dyDescent="0.25">
      <c r="A15" s="12" t="s">
        <v>14</v>
      </c>
      <c r="B15" s="25" t="str">
        <f>'7.1'!N15</f>
        <v/>
      </c>
      <c r="C15" s="26" t="str">
        <f>'7.2'!J15</f>
        <v/>
      </c>
      <c r="D15" s="26" t="str">
        <f>'7.3'!H15</f>
        <v/>
      </c>
      <c r="E15" s="26" t="str">
        <f>'7.4'!H15</f>
        <v/>
      </c>
      <c r="F15" s="26" t="str">
        <f>'7.5'!D15</f>
        <v/>
      </c>
      <c r="G15" s="26" t="str">
        <f>'7.6'!H15</f>
        <v/>
      </c>
      <c r="H15" s="26" t="str">
        <f>'7.7'!H15</f>
        <v/>
      </c>
      <c r="I15" s="26" t="str">
        <f>'7.8'!H15</f>
        <v/>
      </c>
      <c r="J15" s="26" t="str">
        <f>'7.9'!F15</f>
        <v/>
      </c>
      <c r="K15" s="26" t="str">
        <f>'7.10'!D15</f>
        <v/>
      </c>
      <c r="L15" s="26" t="str">
        <f>'7.11'!D15</f>
        <v/>
      </c>
      <c r="M15" s="26" t="str">
        <f>'7.12'!D15</f>
        <v/>
      </c>
      <c r="N15" s="27" t="str">
        <f>'7.13'!D15</f>
        <v/>
      </c>
      <c r="O15" s="28" t="str">
        <f>'7.14'!D15</f>
        <v/>
      </c>
    </row>
    <row r="16" spans="1:15" ht="15.75" x14ac:dyDescent="0.25">
      <c r="A16" s="11" t="s">
        <v>15</v>
      </c>
      <c r="B16" s="22" t="str">
        <f>'7.1'!N16</f>
        <v/>
      </c>
      <c r="C16" s="23" t="str">
        <f>'7.2'!J16</f>
        <v/>
      </c>
      <c r="D16" s="23" t="str">
        <f>'7.3'!H16</f>
        <v/>
      </c>
      <c r="E16" s="23" t="str">
        <f>'7.4'!H16</f>
        <v/>
      </c>
      <c r="F16" s="23" t="str">
        <f>'7.5'!D16</f>
        <v/>
      </c>
      <c r="G16" s="23" t="str">
        <f>'7.6'!H16</f>
        <v/>
      </c>
      <c r="H16" s="23" t="str">
        <f>'7.7'!H16</f>
        <v/>
      </c>
      <c r="I16" s="23" t="str">
        <f>'7.8'!H16</f>
        <v/>
      </c>
      <c r="J16" s="23" t="str">
        <f>'7.9'!F16</f>
        <v/>
      </c>
      <c r="K16" s="23" t="str">
        <f>'7.10'!D16</f>
        <v/>
      </c>
      <c r="L16" s="23" t="str">
        <f>'7.11'!D16</f>
        <v/>
      </c>
      <c r="M16" s="23" t="str">
        <f>'7.12'!D16</f>
        <v/>
      </c>
      <c r="N16" s="23" t="str">
        <f>'7.13'!D16</f>
        <v/>
      </c>
      <c r="O16" s="24" t="str">
        <f>'7.14'!D16</f>
        <v/>
      </c>
    </row>
    <row r="17" spans="1:15" ht="15.75" x14ac:dyDescent="0.25">
      <c r="A17" s="12" t="s">
        <v>16</v>
      </c>
      <c r="B17" s="25" t="str">
        <f>'7.1'!N17</f>
        <v/>
      </c>
      <c r="C17" s="26" t="str">
        <f>'7.2'!J17</f>
        <v/>
      </c>
      <c r="D17" s="26" t="str">
        <f>'7.3'!H17</f>
        <v/>
      </c>
      <c r="E17" s="26" t="str">
        <f>'7.4'!H17</f>
        <v/>
      </c>
      <c r="F17" s="26" t="str">
        <f>'7.5'!D17</f>
        <v/>
      </c>
      <c r="G17" s="26" t="str">
        <f>'7.6'!H17</f>
        <v/>
      </c>
      <c r="H17" s="26" t="str">
        <f>'7.7'!H17</f>
        <v/>
      </c>
      <c r="I17" s="26" t="str">
        <f>'7.8'!H17</f>
        <v/>
      </c>
      <c r="J17" s="26" t="str">
        <f>'7.9'!F17</f>
        <v/>
      </c>
      <c r="K17" s="26" t="str">
        <f>'7.10'!D17</f>
        <v/>
      </c>
      <c r="L17" s="26" t="str">
        <f>'7.11'!D17</f>
        <v/>
      </c>
      <c r="M17" s="26" t="str">
        <f>'7.12'!D17</f>
        <v/>
      </c>
      <c r="N17" s="27" t="str">
        <f>'7.13'!D17</f>
        <v/>
      </c>
      <c r="O17" s="28" t="str">
        <f>'7.14'!D17</f>
        <v/>
      </c>
    </row>
    <row r="18" spans="1:15" ht="15.75" x14ac:dyDescent="0.25">
      <c r="A18" s="11" t="s">
        <v>17</v>
      </c>
      <c r="B18" s="22" t="str">
        <f>'7.1'!N18</f>
        <v/>
      </c>
      <c r="C18" s="23" t="str">
        <f>'7.2'!J18</f>
        <v/>
      </c>
      <c r="D18" s="23" t="str">
        <f>'7.3'!H18</f>
        <v/>
      </c>
      <c r="E18" s="23" t="str">
        <f>'7.4'!H18</f>
        <v/>
      </c>
      <c r="F18" s="23" t="str">
        <f>'7.5'!D18</f>
        <v/>
      </c>
      <c r="G18" s="23" t="str">
        <f>'7.6'!H18</f>
        <v/>
      </c>
      <c r="H18" s="23" t="str">
        <f>'7.7'!H18</f>
        <v/>
      </c>
      <c r="I18" s="23" t="str">
        <f>'7.8'!H18</f>
        <v/>
      </c>
      <c r="J18" s="23" t="str">
        <f>'7.9'!F18</f>
        <v/>
      </c>
      <c r="K18" s="23" t="str">
        <f>'7.10'!D18</f>
        <v/>
      </c>
      <c r="L18" s="23" t="str">
        <f>'7.11'!D18</f>
        <v/>
      </c>
      <c r="M18" s="23" t="str">
        <f>'7.12'!D18</f>
        <v/>
      </c>
      <c r="N18" s="23" t="str">
        <f>'7.13'!D18</f>
        <v/>
      </c>
      <c r="O18" s="24" t="str">
        <f>'7.14'!D18</f>
        <v/>
      </c>
    </row>
    <row r="19" spans="1:15" ht="15.75" x14ac:dyDescent="0.25">
      <c r="A19" s="12" t="s">
        <v>18</v>
      </c>
      <c r="B19" s="25" t="str">
        <f>'7.1'!N19</f>
        <v/>
      </c>
      <c r="C19" s="26" t="str">
        <f>'7.2'!J19</f>
        <v/>
      </c>
      <c r="D19" s="26" t="str">
        <f>'7.3'!H19</f>
        <v/>
      </c>
      <c r="E19" s="26" t="str">
        <f>'7.4'!H19</f>
        <v/>
      </c>
      <c r="F19" s="26" t="str">
        <f>'7.5'!D19</f>
        <v/>
      </c>
      <c r="G19" s="26" t="str">
        <f>'7.6'!H19</f>
        <v/>
      </c>
      <c r="H19" s="26" t="str">
        <f>'7.7'!H19</f>
        <v/>
      </c>
      <c r="I19" s="26" t="str">
        <f>'7.8'!H19</f>
        <v/>
      </c>
      <c r="J19" s="26" t="str">
        <f>'7.9'!F19</f>
        <v/>
      </c>
      <c r="K19" s="26" t="str">
        <f>'7.10'!D19</f>
        <v/>
      </c>
      <c r="L19" s="26" t="str">
        <f>'7.11'!D19</f>
        <v/>
      </c>
      <c r="M19" s="26" t="str">
        <f>'7.12'!D19</f>
        <v/>
      </c>
      <c r="N19" s="27" t="str">
        <f>'7.13'!D19</f>
        <v/>
      </c>
      <c r="O19" s="28" t="str">
        <f>'7.14'!D19</f>
        <v/>
      </c>
    </row>
    <row r="20" spans="1:15" ht="15.75" x14ac:dyDescent="0.25">
      <c r="A20" s="11" t="s">
        <v>19</v>
      </c>
      <c r="B20" s="22" t="str">
        <f>'7.1'!N20</f>
        <v/>
      </c>
      <c r="C20" s="23" t="str">
        <f>'7.2'!J20</f>
        <v/>
      </c>
      <c r="D20" s="23" t="str">
        <f>'7.3'!H20</f>
        <v/>
      </c>
      <c r="E20" s="23" t="str">
        <f>'7.4'!H20</f>
        <v/>
      </c>
      <c r="F20" s="23" t="str">
        <f>'7.5'!D20</f>
        <v/>
      </c>
      <c r="G20" s="23" t="str">
        <f>'7.6'!H20</f>
        <v/>
      </c>
      <c r="H20" s="23" t="str">
        <f>'7.7'!H20</f>
        <v/>
      </c>
      <c r="I20" s="23" t="str">
        <f>'7.8'!H20</f>
        <v/>
      </c>
      <c r="J20" s="23" t="str">
        <f>'7.9'!F20</f>
        <v/>
      </c>
      <c r="K20" s="23" t="str">
        <f>'7.10'!D20</f>
        <v/>
      </c>
      <c r="L20" s="23" t="str">
        <f>'7.11'!D20</f>
        <v/>
      </c>
      <c r="M20" s="23" t="str">
        <f>'7.12'!D20</f>
        <v/>
      </c>
      <c r="N20" s="23" t="str">
        <f>'7.13'!D20</f>
        <v/>
      </c>
      <c r="O20" s="24" t="str">
        <f>'7.14'!D20</f>
        <v/>
      </c>
    </row>
    <row r="21" spans="1:15" ht="15.75" x14ac:dyDescent="0.25">
      <c r="A21" s="12" t="s">
        <v>20</v>
      </c>
      <c r="B21" s="25" t="str">
        <f>'7.1'!N21</f>
        <v/>
      </c>
      <c r="C21" s="26" t="str">
        <f>'7.2'!J21</f>
        <v/>
      </c>
      <c r="D21" s="26" t="str">
        <f>'7.3'!H21</f>
        <v/>
      </c>
      <c r="E21" s="26" t="str">
        <f>'7.4'!H21</f>
        <v/>
      </c>
      <c r="F21" s="26" t="str">
        <f>'7.5'!D21</f>
        <v/>
      </c>
      <c r="G21" s="26" t="str">
        <f>'7.6'!H21</f>
        <v/>
      </c>
      <c r="H21" s="26" t="str">
        <f>'7.7'!H21</f>
        <v/>
      </c>
      <c r="I21" s="26" t="str">
        <f>'7.8'!H21</f>
        <v/>
      </c>
      <c r="J21" s="26" t="str">
        <f>'7.9'!F21</f>
        <v/>
      </c>
      <c r="K21" s="26" t="str">
        <f>'7.10'!D21</f>
        <v/>
      </c>
      <c r="L21" s="26" t="str">
        <f>'7.11'!D21</f>
        <v/>
      </c>
      <c r="M21" s="26" t="str">
        <f>'7.12'!D21</f>
        <v/>
      </c>
      <c r="N21" s="27" t="str">
        <f>'7.13'!D21</f>
        <v/>
      </c>
      <c r="O21" s="28" t="str">
        <f>'7.14'!D21</f>
        <v/>
      </c>
    </row>
    <row r="22" spans="1:15" ht="15.75" x14ac:dyDescent="0.25">
      <c r="A22" s="11" t="s">
        <v>21</v>
      </c>
      <c r="B22" s="22" t="str">
        <f>'7.1'!N22</f>
        <v/>
      </c>
      <c r="C22" s="23" t="str">
        <f>'7.2'!J22</f>
        <v/>
      </c>
      <c r="D22" s="23" t="str">
        <f>'7.3'!H22</f>
        <v/>
      </c>
      <c r="E22" s="23" t="str">
        <f>'7.4'!H22</f>
        <v/>
      </c>
      <c r="F22" s="23" t="str">
        <f>'7.5'!D22</f>
        <v/>
      </c>
      <c r="G22" s="23" t="str">
        <f>'7.6'!H22</f>
        <v/>
      </c>
      <c r="H22" s="23" t="str">
        <f>'7.7'!H22</f>
        <v/>
      </c>
      <c r="I22" s="23" t="str">
        <f>'7.8'!H22</f>
        <v/>
      </c>
      <c r="J22" s="23" t="str">
        <f>'7.9'!F22</f>
        <v/>
      </c>
      <c r="K22" s="23" t="str">
        <f>'7.10'!D22</f>
        <v/>
      </c>
      <c r="L22" s="23" t="str">
        <f>'7.11'!D22</f>
        <v/>
      </c>
      <c r="M22" s="23" t="str">
        <f>'7.12'!D22</f>
        <v/>
      </c>
      <c r="N22" s="23" t="str">
        <f>'7.13'!D22</f>
        <v/>
      </c>
      <c r="O22" s="24" t="str">
        <f>'7.14'!D22</f>
        <v/>
      </c>
    </row>
    <row r="23" spans="1:15" ht="15.75" x14ac:dyDescent="0.25">
      <c r="A23" s="12" t="s">
        <v>22</v>
      </c>
      <c r="B23" s="25" t="str">
        <f>'7.1'!N23</f>
        <v/>
      </c>
      <c r="C23" s="26" t="str">
        <f>'7.2'!J23</f>
        <v/>
      </c>
      <c r="D23" s="26" t="str">
        <f>'7.3'!H23</f>
        <v/>
      </c>
      <c r="E23" s="26" t="str">
        <f>'7.4'!H23</f>
        <v/>
      </c>
      <c r="F23" s="26" t="str">
        <f>'7.5'!D23</f>
        <v/>
      </c>
      <c r="G23" s="26" t="str">
        <f>'7.6'!H23</f>
        <v/>
      </c>
      <c r="H23" s="26" t="str">
        <f>'7.7'!H23</f>
        <v/>
      </c>
      <c r="I23" s="26" t="str">
        <f>'7.8'!H23</f>
        <v/>
      </c>
      <c r="J23" s="26" t="str">
        <f>'7.9'!F23</f>
        <v/>
      </c>
      <c r="K23" s="26" t="str">
        <f>'7.10'!D23</f>
        <v/>
      </c>
      <c r="L23" s="26" t="str">
        <f>'7.11'!D23</f>
        <v/>
      </c>
      <c r="M23" s="26" t="str">
        <f>'7.12'!D23</f>
        <v/>
      </c>
      <c r="N23" s="27" t="str">
        <f>'7.13'!D23</f>
        <v/>
      </c>
      <c r="O23" s="28" t="str">
        <f>'7.14'!D23</f>
        <v/>
      </c>
    </row>
    <row r="24" spans="1:15" ht="15.75" x14ac:dyDescent="0.25">
      <c r="A24" s="11" t="s">
        <v>23</v>
      </c>
      <c r="B24" s="22" t="str">
        <f>'7.1'!N24</f>
        <v/>
      </c>
      <c r="C24" s="23" t="str">
        <f>'7.2'!J24</f>
        <v/>
      </c>
      <c r="D24" s="23" t="str">
        <f>'7.3'!H24</f>
        <v/>
      </c>
      <c r="E24" s="23" t="str">
        <f>'7.4'!H24</f>
        <v/>
      </c>
      <c r="F24" s="23" t="str">
        <f>'7.5'!D24</f>
        <v/>
      </c>
      <c r="G24" s="23" t="str">
        <f>'7.6'!H24</f>
        <v/>
      </c>
      <c r="H24" s="23" t="str">
        <f>'7.7'!H24</f>
        <v/>
      </c>
      <c r="I24" s="23" t="str">
        <f>'7.8'!H24</f>
        <v/>
      </c>
      <c r="J24" s="23" t="str">
        <f>'7.9'!F24</f>
        <v/>
      </c>
      <c r="K24" s="23" t="str">
        <f>'7.10'!D24</f>
        <v/>
      </c>
      <c r="L24" s="23" t="str">
        <f>'7.11'!D24</f>
        <v/>
      </c>
      <c r="M24" s="23" t="str">
        <f>'7.12'!D24</f>
        <v/>
      </c>
      <c r="N24" s="23" t="str">
        <f>'7.13'!D24</f>
        <v/>
      </c>
      <c r="O24" s="24" t="str">
        <f>'7.14'!D24</f>
        <v/>
      </c>
    </row>
    <row r="25" spans="1:15" ht="15.75" x14ac:dyDescent="0.25">
      <c r="A25" s="12" t="s">
        <v>24</v>
      </c>
      <c r="B25" s="25" t="str">
        <f>'7.1'!N25</f>
        <v/>
      </c>
      <c r="C25" s="26" t="str">
        <f>'7.2'!J25</f>
        <v/>
      </c>
      <c r="D25" s="26" t="str">
        <f>'7.3'!H25</f>
        <v/>
      </c>
      <c r="E25" s="26" t="str">
        <f>'7.4'!H25</f>
        <v/>
      </c>
      <c r="F25" s="26" t="str">
        <f>'7.5'!D25</f>
        <v/>
      </c>
      <c r="G25" s="26" t="str">
        <f>'7.6'!H25</f>
        <v/>
      </c>
      <c r="H25" s="26" t="str">
        <f>'7.7'!H25</f>
        <v/>
      </c>
      <c r="I25" s="26" t="str">
        <f>'7.8'!H25</f>
        <v/>
      </c>
      <c r="J25" s="26" t="str">
        <f>'7.9'!F25</f>
        <v/>
      </c>
      <c r="K25" s="26" t="str">
        <f>'7.10'!D25</f>
        <v/>
      </c>
      <c r="L25" s="26" t="str">
        <f>'7.11'!D25</f>
        <v/>
      </c>
      <c r="M25" s="26" t="str">
        <f>'7.12'!D25</f>
        <v/>
      </c>
      <c r="N25" s="27" t="str">
        <f>'7.13'!D25</f>
        <v/>
      </c>
      <c r="O25" s="28" t="str">
        <f>'7.14'!D25</f>
        <v/>
      </c>
    </row>
    <row r="26" spans="1:15" ht="15.75" x14ac:dyDescent="0.25">
      <c r="A26" s="11" t="s">
        <v>25</v>
      </c>
      <c r="B26" s="22" t="str">
        <f>'7.1'!N26</f>
        <v/>
      </c>
      <c r="C26" s="23" t="str">
        <f>'7.2'!J26</f>
        <v/>
      </c>
      <c r="D26" s="23" t="str">
        <f>'7.3'!H26</f>
        <v/>
      </c>
      <c r="E26" s="23" t="str">
        <f>'7.4'!H26</f>
        <v/>
      </c>
      <c r="F26" s="23" t="str">
        <f>'7.5'!D26</f>
        <v/>
      </c>
      <c r="G26" s="23" t="str">
        <f>'7.6'!H26</f>
        <v/>
      </c>
      <c r="H26" s="23" t="str">
        <f>'7.7'!H26</f>
        <v/>
      </c>
      <c r="I26" s="23" t="str">
        <f>'7.8'!H26</f>
        <v/>
      </c>
      <c r="J26" s="23" t="str">
        <f>'7.9'!F26</f>
        <v/>
      </c>
      <c r="K26" s="23" t="str">
        <f>'7.10'!D26</f>
        <v/>
      </c>
      <c r="L26" s="23" t="str">
        <f>'7.11'!D26</f>
        <v/>
      </c>
      <c r="M26" s="23" t="str">
        <f>'7.12'!D26</f>
        <v/>
      </c>
      <c r="N26" s="23" t="str">
        <f>'7.13'!D26</f>
        <v/>
      </c>
      <c r="O26" s="24" t="str">
        <f>'7.14'!D26</f>
        <v/>
      </c>
    </row>
    <row r="27" spans="1:15" ht="15.75" x14ac:dyDescent="0.25">
      <c r="A27" s="12" t="s">
        <v>26</v>
      </c>
      <c r="B27" s="25" t="str">
        <f>'7.1'!N27</f>
        <v/>
      </c>
      <c r="C27" s="26" t="str">
        <f>'7.2'!J27</f>
        <v/>
      </c>
      <c r="D27" s="26" t="str">
        <f>'7.3'!H27</f>
        <v/>
      </c>
      <c r="E27" s="26" t="str">
        <f>'7.4'!H27</f>
        <v/>
      </c>
      <c r="F27" s="26" t="str">
        <f>'7.5'!D27</f>
        <v/>
      </c>
      <c r="G27" s="26" t="str">
        <f>'7.6'!H27</f>
        <v/>
      </c>
      <c r="H27" s="26" t="str">
        <f>'7.7'!H27</f>
        <v/>
      </c>
      <c r="I27" s="26" t="str">
        <f>'7.8'!H27</f>
        <v/>
      </c>
      <c r="J27" s="26" t="str">
        <f>'7.9'!F27</f>
        <v/>
      </c>
      <c r="K27" s="26" t="str">
        <f>'7.10'!D27</f>
        <v/>
      </c>
      <c r="L27" s="26" t="str">
        <f>'7.11'!D27</f>
        <v/>
      </c>
      <c r="M27" s="26" t="str">
        <f>'7.12'!D27</f>
        <v/>
      </c>
      <c r="N27" s="27" t="str">
        <f>'7.13'!D27</f>
        <v/>
      </c>
      <c r="O27" s="28" t="str">
        <f>'7.14'!D27</f>
        <v/>
      </c>
    </row>
    <row r="28" spans="1:15" ht="15.75" x14ac:dyDescent="0.25">
      <c r="A28" s="11" t="s">
        <v>27</v>
      </c>
      <c r="B28" s="22" t="str">
        <f>'7.1'!N28</f>
        <v/>
      </c>
      <c r="C28" s="23" t="str">
        <f>'7.2'!J28</f>
        <v/>
      </c>
      <c r="D28" s="23" t="str">
        <f>'7.3'!H28</f>
        <v/>
      </c>
      <c r="E28" s="23" t="str">
        <f>'7.4'!H28</f>
        <v/>
      </c>
      <c r="F28" s="23" t="str">
        <f>'7.5'!D28</f>
        <v/>
      </c>
      <c r="G28" s="23" t="str">
        <f>'7.6'!H28</f>
        <v/>
      </c>
      <c r="H28" s="23" t="str">
        <f>'7.7'!H28</f>
        <v/>
      </c>
      <c r="I28" s="23" t="str">
        <f>'7.8'!H28</f>
        <v/>
      </c>
      <c r="J28" s="23" t="str">
        <f>'7.9'!F28</f>
        <v/>
      </c>
      <c r="K28" s="23" t="str">
        <f>'7.10'!D28</f>
        <v/>
      </c>
      <c r="L28" s="23" t="str">
        <f>'7.11'!D28</f>
        <v/>
      </c>
      <c r="M28" s="23" t="str">
        <f>'7.12'!D28</f>
        <v/>
      </c>
      <c r="N28" s="23" t="str">
        <f>'7.13'!D28</f>
        <v/>
      </c>
      <c r="O28" s="24" t="str">
        <f>'7.14'!D28</f>
        <v/>
      </c>
    </row>
    <row r="29" spans="1:15" ht="15.75" x14ac:dyDescent="0.25">
      <c r="A29" s="12" t="s">
        <v>28</v>
      </c>
      <c r="B29" s="25" t="str">
        <f>'7.1'!N29</f>
        <v/>
      </c>
      <c r="C29" s="26" t="str">
        <f>'7.2'!J29</f>
        <v/>
      </c>
      <c r="D29" s="26" t="str">
        <f>'7.3'!H29</f>
        <v/>
      </c>
      <c r="E29" s="26" t="str">
        <f>'7.4'!H29</f>
        <v/>
      </c>
      <c r="F29" s="26" t="str">
        <f>'7.5'!D29</f>
        <v/>
      </c>
      <c r="G29" s="26" t="str">
        <f>'7.6'!H29</f>
        <v/>
      </c>
      <c r="H29" s="26" t="str">
        <f>'7.7'!H29</f>
        <v/>
      </c>
      <c r="I29" s="26" t="str">
        <f>'7.8'!H29</f>
        <v/>
      </c>
      <c r="J29" s="26" t="str">
        <f>'7.9'!F29</f>
        <v/>
      </c>
      <c r="K29" s="26" t="str">
        <f>'7.10'!D29</f>
        <v/>
      </c>
      <c r="L29" s="26" t="str">
        <f>'7.11'!D29</f>
        <v/>
      </c>
      <c r="M29" s="26" t="str">
        <f>'7.12'!D29</f>
        <v/>
      </c>
      <c r="N29" s="27" t="str">
        <f>'7.13'!D29</f>
        <v/>
      </c>
      <c r="O29" s="28" t="str">
        <f>'7.14'!D29</f>
        <v/>
      </c>
    </row>
    <row r="30" spans="1:15" ht="15.75" x14ac:dyDescent="0.25">
      <c r="A30" s="11" t="s">
        <v>29</v>
      </c>
      <c r="B30" s="22" t="str">
        <f>'7.1'!N30</f>
        <v/>
      </c>
      <c r="C30" s="23" t="str">
        <f>'7.2'!J30</f>
        <v/>
      </c>
      <c r="D30" s="23" t="str">
        <f>'7.3'!H30</f>
        <v/>
      </c>
      <c r="E30" s="23" t="str">
        <f>'7.4'!H30</f>
        <v/>
      </c>
      <c r="F30" s="23" t="str">
        <f>'7.5'!D30</f>
        <v/>
      </c>
      <c r="G30" s="23" t="str">
        <f>'7.6'!H30</f>
        <v/>
      </c>
      <c r="H30" s="23" t="str">
        <f>'7.7'!H30</f>
        <v/>
      </c>
      <c r="I30" s="23" t="str">
        <f>'7.8'!H30</f>
        <v/>
      </c>
      <c r="J30" s="23" t="str">
        <f>'7.9'!F30</f>
        <v/>
      </c>
      <c r="K30" s="23" t="str">
        <f>'7.10'!D30</f>
        <v/>
      </c>
      <c r="L30" s="23" t="str">
        <f>'7.11'!D30</f>
        <v/>
      </c>
      <c r="M30" s="23" t="str">
        <f>'7.12'!D30</f>
        <v/>
      </c>
      <c r="N30" s="23" t="str">
        <f>'7.13'!D30</f>
        <v/>
      </c>
      <c r="O30" s="24" t="str">
        <f>'7.14'!D30</f>
        <v/>
      </c>
    </row>
    <row r="31" spans="1:15" ht="15.75" x14ac:dyDescent="0.25">
      <c r="A31" s="12" t="s">
        <v>30</v>
      </c>
      <c r="B31" s="25" t="str">
        <f>'7.1'!N31</f>
        <v/>
      </c>
      <c r="C31" s="26" t="str">
        <f>'7.2'!J31</f>
        <v/>
      </c>
      <c r="D31" s="26" t="str">
        <f>'7.3'!H31</f>
        <v/>
      </c>
      <c r="E31" s="26" t="str">
        <f>'7.4'!H31</f>
        <v/>
      </c>
      <c r="F31" s="26" t="str">
        <f>'7.5'!D31</f>
        <v/>
      </c>
      <c r="G31" s="26" t="str">
        <f>'7.6'!H31</f>
        <v/>
      </c>
      <c r="H31" s="26" t="str">
        <f>'7.7'!H31</f>
        <v/>
      </c>
      <c r="I31" s="26" t="str">
        <f>'7.8'!H31</f>
        <v/>
      </c>
      <c r="J31" s="26" t="str">
        <f>'7.9'!F31</f>
        <v/>
      </c>
      <c r="K31" s="26" t="str">
        <f>'7.10'!D31</f>
        <v/>
      </c>
      <c r="L31" s="26" t="str">
        <f>'7.11'!D31</f>
        <v/>
      </c>
      <c r="M31" s="26" t="str">
        <f>'7.12'!D31</f>
        <v/>
      </c>
      <c r="N31" s="27" t="str">
        <f>'7.13'!D31</f>
        <v/>
      </c>
      <c r="O31" s="28" t="str">
        <f>'7.14'!D31</f>
        <v/>
      </c>
    </row>
    <row r="32" spans="1:15" ht="15.75" x14ac:dyDescent="0.25">
      <c r="A32" s="11" t="s">
        <v>63</v>
      </c>
      <c r="B32" s="22" t="str">
        <f>'7.1'!N32</f>
        <v/>
      </c>
      <c r="C32" s="23" t="str">
        <f>'7.2'!J32</f>
        <v/>
      </c>
      <c r="D32" s="23" t="str">
        <f>'7.3'!H32</f>
        <v/>
      </c>
      <c r="E32" s="23" t="str">
        <f>'7.4'!H32</f>
        <v/>
      </c>
      <c r="F32" s="23" t="str">
        <f>'7.5'!D32</f>
        <v/>
      </c>
      <c r="G32" s="23" t="str">
        <f>'7.6'!H32</f>
        <v/>
      </c>
      <c r="H32" s="23" t="str">
        <f>'7.7'!H32</f>
        <v/>
      </c>
      <c r="I32" s="23" t="str">
        <f>'7.8'!H32</f>
        <v/>
      </c>
      <c r="J32" s="23" t="str">
        <f>'7.9'!F32</f>
        <v/>
      </c>
      <c r="K32" s="23" t="str">
        <f>'7.10'!D32</f>
        <v/>
      </c>
      <c r="L32" s="23" t="str">
        <f>'7.11'!D32</f>
        <v/>
      </c>
      <c r="M32" s="23" t="str">
        <f>'7.12'!D32</f>
        <v/>
      </c>
      <c r="N32" s="23" t="str">
        <f>'7.13'!D32</f>
        <v/>
      </c>
      <c r="O32" s="24" t="str">
        <f>'7.14'!D32</f>
        <v/>
      </c>
    </row>
    <row r="33" spans="1:15" ht="15.75" x14ac:dyDescent="0.25">
      <c r="A33" s="12" t="s">
        <v>64</v>
      </c>
      <c r="B33" s="25" t="str">
        <f>'7.1'!N33</f>
        <v/>
      </c>
      <c r="C33" s="26" t="str">
        <f>'7.2'!J33</f>
        <v/>
      </c>
      <c r="D33" s="26" t="str">
        <f>'7.3'!H33</f>
        <v/>
      </c>
      <c r="E33" s="26" t="str">
        <f>'7.4'!H33</f>
        <v/>
      </c>
      <c r="F33" s="26" t="str">
        <f>'7.5'!D33</f>
        <v/>
      </c>
      <c r="G33" s="26" t="str">
        <f>'7.6'!H33</f>
        <v/>
      </c>
      <c r="H33" s="26" t="str">
        <f>'7.7'!H33</f>
        <v/>
      </c>
      <c r="I33" s="26" t="str">
        <f>'7.8'!H33</f>
        <v/>
      </c>
      <c r="J33" s="26" t="str">
        <f>'7.9'!F33</f>
        <v/>
      </c>
      <c r="K33" s="26" t="str">
        <f>'7.10'!D33</f>
        <v/>
      </c>
      <c r="L33" s="26" t="str">
        <f>'7.11'!D33</f>
        <v/>
      </c>
      <c r="M33" s="26" t="str">
        <f>'7.12'!D33</f>
        <v/>
      </c>
      <c r="N33" s="27" t="str">
        <f>'7.13'!D33</f>
        <v/>
      </c>
      <c r="O33" s="28" t="str">
        <f>'7.14'!D33</f>
        <v/>
      </c>
    </row>
    <row r="34" spans="1:15" ht="15.75" x14ac:dyDescent="0.25">
      <c r="A34" s="11" t="s">
        <v>65</v>
      </c>
      <c r="B34" s="22" t="str">
        <f>'7.1'!N34</f>
        <v/>
      </c>
      <c r="C34" s="23" t="str">
        <f>'7.2'!J34</f>
        <v/>
      </c>
      <c r="D34" s="23" t="str">
        <f>'7.3'!H34</f>
        <v/>
      </c>
      <c r="E34" s="23" t="str">
        <f>'7.4'!H34</f>
        <v/>
      </c>
      <c r="F34" s="23" t="str">
        <f>'7.5'!D34</f>
        <v/>
      </c>
      <c r="G34" s="23" t="str">
        <f>'7.6'!H34</f>
        <v/>
      </c>
      <c r="H34" s="23" t="str">
        <f>'7.7'!H34</f>
        <v/>
      </c>
      <c r="I34" s="23" t="str">
        <f>'7.8'!H34</f>
        <v/>
      </c>
      <c r="J34" s="23" t="str">
        <f>'7.9'!F34</f>
        <v/>
      </c>
      <c r="K34" s="23" t="str">
        <f>'7.10'!D34</f>
        <v/>
      </c>
      <c r="L34" s="23" t="str">
        <f>'7.11'!D34</f>
        <v/>
      </c>
      <c r="M34" s="23" t="str">
        <f>'7.12'!D34</f>
        <v/>
      </c>
      <c r="N34" s="23" t="str">
        <f>'7.13'!D34</f>
        <v/>
      </c>
      <c r="O34" s="24" t="str">
        <f>'7.14'!D34</f>
        <v/>
      </c>
    </row>
    <row r="35" spans="1:15" ht="15.75" x14ac:dyDescent="0.25">
      <c r="A35" s="12" t="s">
        <v>66</v>
      </c>
      <c r="B35" s="25" t="str">
        <f>'7.1'!N35</f>
        <v/>
      </c>
      <c r="C35" s="26" t="str">
        <f>'7.2'!J35</f>
        <v/>
      </c>
      <c r="D35" s="26" t="str">
        <f>'7.3'!H35</f>
        <v/>
      </c>
      <c r="E35" s="26" t="str">
        <f>'7.4'!H35</f>
        <v/>
      </c>
      <c r="F35" s="26" t="str">
        <f>'7.5'!D35</f>
        <v/>
      </c>
      <c r="G35" s="26" t="str">
        <f>'7.6'!H35</f>
        <v/>
      </c>
      <c r="H35" s="26" t="str">
        <f>'7.7'!H35</f>
        <v/>
      </c>
      <c r="I35" s="26" t="str">
        <f>'7.8'!H35</f>
        <v/>
      </c>
      <c r="J35" s="26" t="str">
        <f>'7.9'!F35</f>
        <v/>
      </c>
      <c r="K35" s="26" t="str">
        <f>'7.10'!D35</f>
        <v/>
      </c>
      <c r="L35" s="26" t="str">
        <f>'7.11'!D35</f>
        <v/>
      </c>
      <c r="M35" s="26" t="str">
        <f>'7.12'!D35</f>
        <v/>
      </c>
      <c r="N35" s="27" t="str">
        <f>'7.13'!D35</f>
        <v/>
      </c>
      <c r="O35" s="28" t="str">
        <f>'7.14'!D35</f>
        <v/>
      </c>
    </row>
    <row r="36" spans="1:15" ht="15.75" x14ac:dyDescent="0.25">
      <c r="A36" s="11" t="s">
        <v>67</v>
      </c>
      <c r="B36" s="22" t="str">
        <f>'7.1'!N36</f>
        <v/>
      </c>
      <c r="C36" s="23" t="str">
        <f>'7.2'!J36</f>
        <v/>
      </c>
      <c r="D36" s="23" t="str">
        <f>'7.3'!H36</f>
        <v/>
      </c>
      <c r="E36" s="23" t="str">
        <f>'7.4'!H36</f>
        <v/>
      </c>
      <c r="F36" s="23" t="str">
        <f>'7.5'!D36</f>
        <v/>
      </c>
      <c r="G36" s="23" t="str">
        <f>'7.6'!H36</f>
        <v/>
      </c>
      <c r="H36" s="23" t="str">
        <f>'7.7'!H36</f>
        <v/>
      </c>
      <c r="I36" s="23" t="str">
        <f>'7.8'!H36</f>
        <v/>
      </c>
      <c r="J36" s="23" t="str">
        <f>'7.9'!F36</f>
        <v/>
      </c>
      <c r="K36" s="23" t="str">
        <f>'7.10'!D36</f>
        <v/>
      </c>
      <c r="L36" s="23" t="str">
        <f>'7.11'!D36</f>
        <v/>
      </c>
      <c r="M36" s="23" t="str">
        <f>'7.12'!D36</f>
        <v/>
      </c>
      <c r="N36" s="23" t="str">
        <f>'7.13'!D36</f>
        <v/>
      </c>
      <c r="O36" s="24" t="str">
        <f>'7.14'!D36</f>
        <v/>
      </c>
    </row>
    <row r="37" spans="1:15" ht="15.75" x14ac:dyDescent="0.25">
      <c r="A37" s="12" t="s">
        <v>68</v>
      </c>
      <c r="B37" s="25" t="str">
        <f>'7.1'!N37</f>
        <v/>
      </c>
      <c r="C37" s="26" t="str">
        <f>'7.2'!J37</f>
        <v/>
      </c>
      <c r="D37" s="26" t="str">
        <f>'7.3'!H37</f>
        <v/>
      </c>
      <c r="E37" s="26" t="str">
        <f>'7.4'!H37</f>
        <v/>
      </c>
      <c r="F37" s="26" t="str">
        <f>'7.5'!D37</f>
        <v/>
      </c>
      <c r="G37" s="26" t="str">
        <f>'7.6'!H37</f>
        <v/>
      </c>
      <c r="H37" s="26" t="str">
        <f>'7.7'!H37</f>
        <v/>
      </c>
      <c r="I37" s="26" t="str">
        <f>'7.8'!H37</f>
        <v/>
      </c>
      <c r="J37" s="26" t="str">
        <f>'7.9'!F37</f>
        <v/>
      </c>
      <c r="K37" s="26" t="str">
        <f>'7.10'!D37</f>
        <v/>
      </c>
      <c r="L37" s="26" t="str">
        <f>'7.11'!D37</f>
        <v/>
      </c>
      <c r="M37" s="26" t="str">
        <f>'7.12'!D37</f>
        <v/>
      </c>
      <c r="N37" s="27" t="str">
        <f>'7.13'!D37</f>
        <v/>
      </c>
      <c r="O37" s="28" t="str">
        <f>'7.14'!D37</f>
        <v/>
      </c>
    </row>
    <row r="38" spans="1:15" ht="15.75" x14ac:dyDescent="0.25">
      <c r="A38" s="11" t="s">
        <v>69</v>
      </c>
      <c r="B38" s="22" t="str">
        <f>'7.1'!N38</f>
        <v/>
      </c>
      <c r="C38" s="23" t="str">
        <f>'7.2'!J38</f>
        <v/>
      </c>
      <c r="D38" s="23" t="str">
        <f>'7.3'!H38</f>
        <v/>
      </c>
      <c r="E38" s="23" t="str">
        <f>'7.4'!H38</f>
        <v/>
      </c>
      <c r="F38" s="23" t="str">
        <f>'7.5'!D38</f>
        <v/>
      </c>
      <c r="G38" s="23" t="str">
        <f>'7.6'!H38</f>
        <v/>
      </c>
      <c r="H38" s="23" t="str">
        <f>'7.7'!H38</f>
        <v/>
      </c>
      <c r="I38" s="23" t="str">
        <f>'7.8'!H38</f>
        <v/>
      </c>
      <c r="J38" s="23" t="str">
        <f>'7.9'!F38</f>
        <v/>
      </c>
      <c r="K38" s="23" t="str">
        <f>'7.10'!D38</f>
        <v/>
      </c>
      <c r="L38" s="23" t="str">
        <f>'7.11'!D38</f>
        <v/>
      </c>
      <c r="M38" s="23" t="str">
        <f>'7.12'!D38</f>
        <v/>
      </c>
      <c r="N38" s="23" t="str">
        <f>'7.13'!D38</f>
        <v/>
      </c>
      <c r="O38" s="24" t="str">
        <f>'7.14'!D38</f>
        <v/>
      </c>
    </row>
    <row r="39" spans="1:15" ht="15.75" x14ac:dyDescent="0.25">
      <c r="A39" s="12" t="s">
        <v>70</v>
      </c>
      <c r="B39" s="25" t="str">
        <f>'7.1'!N39</f>
        <v/>
      </c>
      <c r="C39" s="26" t="str">
        <f>'7.2'!J39</f>
        <v/>
      </c>
      <c r="D39" s="26" t="str">
        <f>'7.3'!H39</f>
        <v/>
      </c>
      <c r="E39" s="26" t="str">
        <f>'7.4'!H39</f>
        <v/>
      </c>
      <c r="F39" s="26" t="str">
        <f>'7.5'!D39</f>
        <v/>
      </c>
      <c r="G39" s="26" t="str">
        <f>'7.6'!H39</f>
        <v/>
      </c>
      <c r="H39" s="26" t="str">
        <f>'7.7'!H39</f>
        <v/>
      </c>
      <c r="I39" s="26" t="str">
        <f>'7.8'!H39</f>
        <v/>
      </c>
      <c r="J39" s="26" t="str">
        <f>'7.9'!F39</f>
        <v/>
      </c>
      <c r="K39" s="26" t="str">
        <f>'7.10'!D39</f>
        <v/>
      </c>
      <c r="L39" s="26" t="str">
        <f>'7.11'!D39</f>
        <v/>
      </c>
      <c r="M39" s="26" t="str">
        <f>'7.12'!D39</f>
        <v/>
      </c>
      <c r="N39" s="27" t="str">
        <f>'7.13'!D39</f>
        <v/>
      </c>
      <c r="O39" s="28" t="str">
        <f>'7.14'!D39</f>
        <v/>
      </c>
    </row>
    <row r="40" spans="1:15" ht="15.75" x14ac:dyDescent="0.25">
      <c r="A40" s="11" t="s">
        <v>71</v>
      </c>
      <c r="B40" s="22" t="str">
        <f>'7.1'!N40</f>
        <v/>
      </c>
      <c r="C40" s="23" t="str">
        <f>'7.2'!J40</f>
        <v/>
      </c>
      <c r="D40" s="23" t="str">
        <f>'7.3'!H40</f>
        <v/>
      </c>
      <c r="E40" s="23" t="str">
        <f>'7.4'!H40</f>
        <v/>
      </c>
      <c r="F40" s="23" t="str">
        <f>'7.5'!D40</f>
        <v/>
      </c>
      <c r="G40" s="23" t="str">
        <f>'7.6'!H40</f>
        <v/>
      </c>
      <c r="H40" s="23" t="str">
        <f>'7.7'!H40</f>
        <v/>
      </c>
      <c r="I40" s="23" t="str">
        <f>'7.8'!H40</f>
        <v/>
      </c>
      <c r="J40" s="23" t="str">
        <f>'7.9'!F40</f>
        <v/>
      </c>
      <c r="K40" s="23" t="str">
        <f>'7.10'!D40</f>
        <v/>
      </c>
      <c r="L40" s="23" t="str">
        <f>'7.11'!D40</f>
        <v/>
      </c>
      <c r="M40" s="23" t="str">
        <f>'7.12'!D40</f>
        <v/>
      </c>
      <c r="N40" s="23" t="str">
        <f>'7.13'!D40</f>
        <v/>
      </c>
      <c r="O40" s="24" t="str">
        <f>'7.14'!D40</f>
        <v/>
      </c>
    </row>
    <row r="41" spans="1:15" ht="16.5" thickBot="1" x14ac:dyDescent="0.3">
      <c r="A41" s="13" t="s">
        <v>72</v>
      </c>
      <c r="B41" s="29" t="str">
        <f>'7.1'!N41</f>
        <v/>
      </c>
      <c r="C41" s="30" t="str">
        <f>'7.2'!J41</f>
        <v/>
      </c>
      <c r="D41" s="30" t="str">
        <f>'7.3'!H41</f>
        <v/>
      </c>
      <c r="E41" s="30" t="str">
        <f>'7.4'!H41</f>
        <v/>
      </c>
      <c r="F41" s="30" t="str">
        <f>'7.5'!D41</f>
        <v/>
      </c>
      <c r="G41" s="30" t="str">
        <f>'7.6'!H41</f>
        <v/>
      </c>
      <c r="H41" s="30" t="str">
        <f>'7.7'!H41</f>
        <v/>
      </c>
      <c r="I41" s="30" t="str">
        <f>'7.8'!H41</f>
        <v/>
      </c>
      <c r="J41" s="30" t="str">
        <f>'7.9'!F41</f>
        <v/>
      </c>
      <c r="K41" s="30" t="str">
        <f>'7.10'!D41</f>
        <v/>
      </c>
      <c r="L41" s="30" t="str">
        <f>'7.11'!D41</f>
        <v/>
      </c>
      <c r="M41" s="30" t="str">
        <f>'7.12'!D41</f>
        <v/>
      </c>
      <c r="N41" s="31" t="str">
        <f>'7.13'!D41</f>
        <v/>
      </c>
      <c r="O41" s="32" t="str">
        <f>'7.14'!D41</f>
        <v/>
      </c>
    </row>
    <row r="42" spans="1:15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2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ColWidth="8.85546875" defaultRowHeight="15.75" x14ac:dyDescent="0.25"/>
  <cols>
    <col min="1" max="1" width="20.7109375" style="94" customWidth="1"/>
    <col min="2" max="2" width="79.85546875" style="93" bestFit="1" customWidth="1"/>
    <col min="3" max="3" width="9.85546875" style="94" hidden="1" customWidth="1"/>
    <col min="4" max="4" width="76.28515625" style="93" bestFit="1" customWidth="1"/>
    <col min="5" max="5" width="8.85546875" style="94" hidden="1" customWidth="1"/>
    <col min="6" max="6" width="8.85546875" style="94"/>
    <col min="7" max="8" width="76.28515625" style="93" hidden="1" customWidth="1"/>
    <col min="9" max="16384" width="8.85546875" style="93"/>
  </cols>
  <sheetData>
    <row r="1" spans="1:8" s="100" customFormat="1" ht="31.5" customHeight="1" thickTop="1" thickBot="1" x14ac:dyDescent="0.3">
      <c r="A1" s="9">
        <v>7.9</v>
      </c>
      <c r="B1" s="33" t="s">
        <v>181</v>
      </c>
      <c r="C1" s="16"/>
      <c r="D1" s="33" t="s">
        <v>182</v>
      </c>
      <c r="E1" s="17"/>
      <c r="F1" s="18" t="s">
        <v>0</v>
      </c>
    </row>
    <row r="2" spans="1:8" ht="16.5" thickTop="1" x14ac:dyDescent="0.25">
      <c r="A2" s="19" t="str">
        <f>'Front Page'!A2</f>
        <v>Student 1</v>
      </c>
      <c r="B2" s="46"/>
      <c r="C2" s="104" t="b">
        <f>IF(B2="5 - Create and perform a combination of skills for alternate environment activities",5, IF(B2="4 - Create or perform a combination of skills for alternate environment activities",4, IF(B2="3 - Model a combination of skills for alternate environment activities",3, IF(B2="2 - Attempts to perform a combination of skills for alternate environment activities", 2, IF(B2="1 - No attempt made", 1)))))</f>
        <v>0</v>
      </c>
      <c r="D2" s="48"/>
      <c r="E2" s="105" t="b">
        <f>IF(D2="5 - Create and perform a combination of skills for body management activities",5, IF(D2="4 - Create or perform a combination of skills for body management activities",4, IF(D2="3 - Model a combination of skills for body management activities",3, IF(D2="2 - Attempts to perform a combination of skills for body management activities", 2, IF(D2="1 - No attempt made", 1)))))</f>
        <v>0</v>
      </c>
      <c r="F2" s="96" t="str">
        <f>IFERROR(AVERAGE(C2, E2), "")</f>
        <v/>
      </c>
      <c r="G2" s="93" t="s">
        <v>183</v>
      </c>
      <c r="H2" s="93" t="s">
        <v>188</v>
      </c>
    </row>
    <row r="3" spans="1:8" x14ac:dyDescent="0.25">
      <c r="A3" s="20" t="str">
        <f>'Front Page'!A3</f>
        <v>Student 2</v>
      </c>
      <c r="B3" s="52"/>
      <c r="C3" s="107" t="b">
        <f t="shared" ref="C3:C41" si="0">IF(B3="5 - Create and perform a combination of skills for alternate environment activities",5, IF(B3="4 - Create or perform a combination of skills for alternate environment activities",4, IF(B3="3 - Model a combination of skills for alternate environment activities",3, IF(B3="2 - Attempts to perform a combination of skills for alternate environment activities", 2, IF(B3="1 - No attempt made", 1)))))</f>
        <v>0</v>
      </c>
      <c r="D3" s="54"/>
      <c r="E3" s="108" t="b">
        <f t="shared" ref="E3:E41" si="1">IF(D3="5 - Create and perform a combination of skills for body management activities",5, IF(D3="4 - Create or perform a combination of skills for body management activities",4, IF(D3="3 - Model a combination of skills for body management activities",3, IF(D3="2 - Attempts to perform a combination of skills for body management activities", 2, IF(D3="1 - No attempt made", 1)))))</f>
        <v>0</v>
      </c>
      <c r="F3" s="97" t="str">
        <f t="shared" ref="F3:F41" si="2">IFERROR(AVERAGE(C3, E3), "")</f>
        <v/>
      </c>
      <c r="G3" s="93" t="s">
        <v>184</v>
      </c>
      <c r="H3" s="93" t="s">
        <v>189</v>
      </c>
    </row>
    <row r="4" spans="1:8" x14ac:dyDescent="0.25">
      <c r="A4" s="19" t="str">
        <f>'Front Page'!A4</f>
        <v>Student 3</v>
      </c>
      <c r="B4" s="57"/>
      <c r="C4" s="103" t="b">
        <f t="shared" si="0"/>
        <v>0</v>
      </c>
      <c r="D4" s="58"/>
      <c r="E4" s="110" t="b">
        <f t="shared" si="1"/>
        <v>0</v>
      </c>
      <c r="F4" s="98" t="str">
        <f t="shared" si="2"/>
        <v/>
      </c>
      <c r="G4" s="93" t="s">
        <v>185</v>
      </c>
      <c r="H4" s="93" t="s">
        <v>190</v>
      </c>
    </row>
    <row r="5" spans="1:8" x14ac:dyDescent="0.25">
      <c r="A5" s="20" t="str">
        <f>'Front Page'!A5</f>
        <v>Student 4</v>
      </c>
      <c r="B5" s="52"/>
      <c r="C5" s="107" t="b">
        <f t="shared" si="0"/>
        <v>0</v>
      </c>
      <c r="D5" s="54"/>
      <c r="E5" s="108" t="b">
        <f t="shared" si="1"/>
        <v>0</v>
      </c>
      <c r="F5" s="97" t="str">
        <f t="shared" si="2"/>
        <v/>
      </c>
      <c r="G5" s="93" t="s">
        <v>186</v>
      </c>
      <c r="H5" s="93" t="s">
        <v>191</v>
      </c>
    </row>
    <row r="6" spans="1:8" x14ac:dyDescent="0.25">
      <c r="A6" s="19" t="str">
        <f>'Front Page'!A6</f>
        <v>Student 5</v>
      </c>
      <c r="B6" s="57"/>
      <c r="C6" s="103" t="b">
        <f t="shared" si="0"/>
        <v>0</v>
      </c>
      <c r="D6" s="58"/>
      <c r="E6" s="110" t="b">
        <f t="shared" si="1"/>
        <v>0</v>
      </c>
      <c r="F6" s="98" t="str">
        <f t="shared" si="2"/>
        <v/>
      </c>
      <c r="G6" s="93" t="s">
        <v>187</v>
      </c>
      <c r="H6" s="93" t="s">
        <v>187</v>
      </c>
    </row>
    <row r="7" spans="1:8" x14ac:dyDescent="0.25">
      <c r="A7" s="20" t="str">
        <f>'Front Page'!A7</f>
        <v>Student 6</v>
      </c>
      <c r="B7" s="52"/>
      <c r="C7" s="107" t="b">
        <f t="shared" si="0"/>
        <v>0</v>
      </c>
      <c r="D7" s="54"/>
      <c r="E7" s="108" t="b">
        <f t="shared" si="1"/>
        <v>0</v>
      </c>
      <c r="F7" s="97" t="str">
        <f t="shared" si="2"/>
        <v/>
      </c>
    </row>
    <row r="8" spans="1:8" x14ac:dyDescent="0.25">
      <c r="A8" s="19" t="str">
        <f>'Front Page'!A8</f>
        <v>Student 7</v>
      </c>
      <c r="B8" s="57"/>
      <c r="C8" s="103" t="b">
        <f t="shared" si="0"/>
        <v>0</v>
      </c>
      <c r="D8" s="58"/>
      <c r="E8" s="110" t="b">
        <f t="shared" si="1"/>
        <v>0</v>
      </c>
      <c r="F8" s="98" t="str">
        <f t="shared" si="2"/>
        <v/>
      </c>
    </row>
    <row r="9" spans="1:8" x14ac:dyDescent="0.25">
      <c r="A9" s="20" t="str">
        <f>'Front Page'!A9</f>
        <v>Student 8</v>
      </c>
      <c r="B9" s="52"/>
      <c r="C9" s="107" t="b">
        <f t="shared" si="0"/>
        <v>0</v>
      </c>
      <c r="D9" s="54"/>
      <c r="E9" s="108" t="b">
        <f t="shared" si="1"/>
        <v>0</v>
      </c>
      <c r="F9" s="97" t="str">
        <f t="shared" si="2"/>
        <v/>
      </c>
    </row>
    <row r="10" spans="1:8" x14ac:dyDescent="0.25">
      <c r="A10" s="19" t="str">
        <f>'Front Page'!A10</f>
        <v>Student 9</v>
      </c>
      <c r="B10" s="57"/>
      <c r="C10" s="103" t="b">
        <f t="shared" si="0"/>
        <v>0</v>
      </c>
      <c r="D10" s="58"/>
      <c r="E10" s="110" t="b">
        <f t="shared" si="1"/>
        <v>0</v>
      </c>
      <c r="F10" s="98" t="str">
        <f t="shared" si="2"/>
        <v/>
      </c>
    </row>
    <row r="11" spans="1:8" x14ac:dyDescent="0.25">
      <c r="A11" s="20" t="str">
        <f>'Front Page'!A11</f>
        <v>Student 10</v>
      </c>
      <c r="B11" s="52"/>
      <c r="C11" s="107" t="b">
        <f t="shared" si="0"/>
        <v>0</v>
      </c>
      <c r="D11" s="54"/>
      <c r="E11" s="108" t="b">
        <f t="shared" si="1"/>
        <v>0</v>
      </c>
      <c r="F11" s="97" t="str">
        <f t="shared" si="2"/>
        <v/>
      </c>
    </row>
    <row r="12" spans="1:8" x14ac:dyDescent="0.25">
      <c r="A12" s="19" t="str">
        <f>'Front Page'!A12</f>
        <v>Student 11</v>
      </c>
      <c r="B12" s="57"/>
      <c r="C12" s="103" t="b">
        <f t="shared" si="0"/>
        <v>0</v>
      </c>
      <c r="D12" s="58"/>
      <c r="E12" s="110" t="b">
        <f t="shared" si="1"/>
        <v>0</v>
      </c>
      <c r="F12" s="98" t="str">
        <f t="shared" si="2"/>
        <v/>
      </c>
    </row>
    <row r="13" spans="1:8" x14ac:dyDescent="0.25">
      <c r="A13" s="20" t="str">
        <f>'Front Page'!A13</f>
        <v>Student 12</v>
      </c>
      <c r="B13" s="52"/>
      <c r="C13" s="107" t="b">
        <f t="shared" si="0"/>
        <v>0</v>
      </c>
      <c r="D13" s="54"/>
      <c r="E13" s="108" t="b">
        <f t="shared" si="1"/>
        <v>0</v>
      </c>
      <c r="F13" s="97" t="str">
        <f t="shared" si="2"/>
        <v/>
      </c>
    </row>
    <row r="14" spans="1:8" x14ac:dyDescent="0.25">
      <c r="A14" s="19" t="str">
        <f>'Front Page'!A14</f>
        <v>Student 13</v>
      </c>
      <c r="B14" s="57"/>
      <c r="C14" s="103" t="b">
        <f t="shared" si="0"/>
        <v>0</v>
      </c>
      <c r="D14" s="58"/>
      <c r="E14" s="110" t="b">
        <f t="shared" si="1"/>
        <v>0</v>
      </c>
      <c r="F14" s="98" t="str">
        <f t="shared" si="2"/>
        <v/>
      </c>
    </row>
    <row r="15" spans="1:8" x14ac:dyDescent="0.25">
      <c r="A15" s="20" t="str">
        <f>'Front Page'!A15</f>
        <v>Student 14</v>
      </c>
      <c r="B15" s="52"/>
      <c r="C15" s="107" t="b">
        <f t="shared" si="0"/>
        <v>0</v>
      </c>
      <c r="D15" s="54"/>
      <c r="E15" s="108" t="b">
        <f t="shared" si="1"/>
        <v>0</v>
      </c>
      <c r="F15" s="97" t="str">
        <f t="shared" si="2"/>
        <v/>
      </c>
    </row>
    <row r="16" spans="1:8" x14ac:dyDescent="0.25">
      <c r="A16" s="19" t="str">
        <f>'Front Page'!A16</f>
        <v>Student 15</v>
      </c>
      <c r="B16" s="57"/>
      <c r="C16" s="103" t="b">
        <f t="shared" si="0"/>
        <v>0</v>
      </c>
      <c r="D16" s="58"/>
      <c r="E16" s="110" t="b">
        <f t="shared" si="1"/>
        <v>0</v>
      </c>
      <c r="F16" s="98" t="str">
        <f t="shared" si="2"/>
        <v/>
      </c>
    </row>
    <row r="17" spans="1:6" x14ac:dyDescent="0.25">
      <c r="A17" s="20" t="str">
        <f>'Front Page'!A17</f>
        <v>Student 16</v>
      </c>
      <c r="B17" s="52"/>
      <c r="C17" s="107" t="b">
        <f t="shared" si="0"/>
        <v>0</v>
      </c>
      <c r="D17" s="54"/>
      <c r="E17" s="108" t="b">
        <f t="shared" si="1"/>
        <v>0</v>
      </c>
      <c r="F17" s="97" t="str">
        <f t="shared" si="2"/>
        <v/>
      </c>
    </row>
    <row r="18" spans="1:6" x14ac:dyDescent="0.25">
      <c r="A18" s="19" t="str">
        <f>'Front Page'!A18</f>
        <v>Student 17</v>
      </c>
      <c r="B18" s="57"/>
      <c r="C18" s="103" t="b">
        <f t="shared" si="0"/>
        <v>0</v>
      </c>
      <c r="D18" s="58"/>
      <c r="E18" s="110" t="b">
        <f t="shared" si="1"/>
        <v>0</v>
      </c>
      <c r="F18" s="98" t="str">
        <f t="shared" si="2"/>
        <v/>
      </c>
    </row>
    <row r="19" spans="1:6" x14ac:dyDescent="0.25">
      <c r="A19" s="20" t="str">
        <f>'Front Page'!A19</f>
        <v>Student 18</v>
      </c>
      <c r="B19" s="52"/>
      <c r="C19" s="107" t="b">
        <f t="shared" si="0"/>
        <v>0</v>
      </c>
      <c r="D19" s="54"/>
      <c r="E19" s="108" t="b">
        <f t="shared" si="1"/>
        <v>0</v>
      </c>
      <c r="F19" s="97" t="str">
        <f t="shared" si="2"/>
        <v/>
      </c>
    </row>
    <row r="20" spans="1:6" x14ac:dyDescent="0.25">
      <c r="A20" s="19" t="str">
        <f>'Front Page'!A20</f>
        <v>Student 19</v>
      </c>
      <c r="B20" s="57"/>
      <c r="C20" s="103" t="b">
        <f t="shared" si="0"/>
        <v>0</v>
      </c>
      <c r="D20" s="58"/>
      <c r="E20" s="110" t="b">
        <f t="shared" si="1"/>
        <v>0</v>
      </c>
      <c r="F20" s="98" t="str">
        <f t="shared" si="2"/>
        <v/>
      </c>
    </row>
    <row r="21" spans="1:6" x14ac:dyDescent="0.25">
      <c r="A21" s="20" t="str">
        <f>'Front Page'!A21</f>
        <v>Student 20</v>
      </c>
      <c r="B21" s="52"/>
      <c r="C21" s="107" t="b">
        <f t="shared" si="0"/>
        <v>0</v>
      </c>
      <c r="D21" s="54"/>
      <c r="E21" s="108" t="b">
        <f t="shared" si="1"/>
        <v>0</v>
      </c>
      <c r="F21" s="97" t="str">
        <f t="shared" si="2"/>
        <v/>
      </c>
    </row>
    <row r="22" spans="1:6" x14ac:dyDescent="0.25">
      <c r="A22" s="19" t="str">
        <f>'Front Page'!A22</f>
        <v>Student 21</v>
      </c>
      <c r="B22" s="57"/>
      <c r="C22" s="103" t="b">
        <f t="shared" si="0"/>
        <v>0</v>
      </c>
      <c r="D22" s="58"/>
      <c r="E22" s="110" t="b">
        <f t="shared" si="1"/>
        <v>0</v>
      </c>
      <c r="F22" s="98" t="str">
        <f t="shared" si="2"/>
        <v/>
      </c>
    </row>
    <row r="23" spans="1:6" x14ac:dyDescent="0.25">
      <c r="A23" s="20" t="str">
        <f>'Front Page'!A23</f>
        <v>Student 22</v>
      </c>
      <c r="B23" s="52"/>
      <c r="C23" s="107" t="b">
        <f t="shared" si="0"/>
        <v>0</v>
      </c>
      <c r="D23" s="54"/>
      <c r="E23" s="108" t="b">
        <f t="shared" si="1"/>
        <v>0</v>
      </c>
      <c r="F23" s="97" t="str">
        <f t="shared" si="2"/>
        <v/>
      </c>
    </row>
    <row r="24" spans="1:6" x14ac:dyDescent="0.25">
      <c r="A24" s="19" t="str">
        <f>'Front Page'!A24</f>
        <v>Student 23</v>
      </c>
      <c r="B24" s="57"/>
      <c r="C24" s="103" t="b">
        <f t="shared" si="0"/>
        <v>0</v>
      </c>
      <c r="D24" s="58"/>
      <c r="E24" s="110" t="b">
        <f t="shared" si="1"/>
        <v>0</v>
      </c>
      <c r="F24" s="98" t="str">
        <f t="shared" si="2"/>
        <v/>
      </c>
    </row>
    <row r="25" spans="1:6" x14ac:dyDescent="0.25">
      <c r="A25" s="20" t="str">
        <f>'Front Page'!A25</f>
        <v>Student 24</v>
      </c>
      <c r="B25" s="52"/>
      <c r="C25" s="107" t="b">
        <f t="shared" si="0"/>
        <v>0</v>
      </c>
      <c r="D25" s="54"/>
      <c r="E25" s="108" t="b">
        <f t="shared" si="1"/>
        <v>0</v>
      </c>
      <c r="F25" s="97" t="str">
        <f t="shared" si="2"/>
        <v/>
      </c>
    </row>
    <row r="26" spans="1:6" x14ac:dyDescent="0.25">
      <c r="A26" s="19" t="str">
        <f>'Front Page'!A26</f>
        <v>Student 25</v>
      </c>
      <c r="B26" s="57"/>
      <c r="C26" s="103" t="b">
        <f t="shared" si="0"/>
        <v>0</v>
      </c>
      <c r="D26" s="58"/>
      <c r="E26" s="110" t="b">
        <f t="shared" si="1"/>
        <v>0</v>
      </c>
      <c r="F26" s="98" t="str">
        <f t="shared" si="2"/>
        <v/>
      </c>
    </row>
    <row r="27" spans="1:6" x14ac:dyDescent="0.25">
      <c r="A27" s="20" t="str">
        <f>'Front Page'!A27</f>
        <v>Student 26</v>
      </c>
      <c r="B27" s="52"/>
      <c r="C27" s="107" t="b">
        <f t="shared" si="0"/>
        <v>0</v>
      </c>
      <c r="D27" s="54"/>
      <c r="E27" s="108" t="b">
        <f t="shared" si="1"/>
        <v>0</v>
      </c>
      <c r="F27" s="97" t="str">
        <f t="shared" si="2"/>
        <v/>
      </c>
    </row>
    <row r="28" spans="1:6" x14ac:dyDescent="0.25">
      <c r="A28" s="19" t="str">
        <f>'Front Page'!A28</f>
        <v>Student 27</v>
      </c>
      <c r="B28" s="57"/>
      <c r="C28" s="103" t="b">
        <f t="shared" si="0"/>
        <v>0</v>
      </c>
      <c r="D28" s="58"/>
      <c r="E28" s="110" t="b">
        <f t="shared" si="1"/>
        <v>0</v>
      </c>
      <c r="F28" s="98" t="str">
        <f t="shared" si="2"/>
        <v/>
      </c>
    </row>
    <row r="29" spans="1:6" x14ac:dyDescent="0.25">
      <c r="A29" s="20" t="str">
        <f>'Front Page'!A29</f>
        <v>Student 28</v>
      </c>
      <c r="B29" s="52"/>
      <c r="C29" s="107" t="b">
        <f t="shared" si="0"/>
        <v>0</v>
      </c>
      <c r="D29" s="54"/>
      <c r="E29" s="108" t="b">
        <f t="shared" si="1"/>
        <v>0</v>
      </c>
      <c r="F29" s="97" t="str">
        <f t="shared" si="2"/>
        <v/>
      </c>
    </row>
    <row r="30" spans="1:6" x14ac:dyDescent="0.25">
      <c r="A30" s="19" t="str">
        <f>'Front Page'!A30</f>
        <v>Student 29</v>
      </c>
      <c r="B30" s="57"/>
      <c r="C30" s="103" t="b">
        <f t="shared" si="0"/>
        <v>0</v>
      </c>
      <c r="D30" s="58"/>
      <c r="E30" s="110" t="b">
        <f t="shared" si="1"/>
        <v>0</v>
      </c>
      <c r="F30" s="98" t="str">
        <f t="shared" si="2"/>
        <v/>
      </c>
    </row>
    <row r="31" spans="1:6" x14ac:dyDescent="0.25">
      <c r="A31" s="20" t="str">
        <f>'Front Page'!A31</f>
        <v>Student 30</v>
      </c>
      <c r="B31" s="52"/>
      <c r="C31" s="107" t="b">
        <f t="shared" si="0"/>
        <v>0</v>
      </c>
      <c r="D31" s="54"/>
      <c r="E31" s="108" t="b">
        <f t="shared" si="1"/>
        <v>0</v>
      </c>
      <c r="F31" s="97" t="str">
        <f t="shared" si="2"/>
        <v/>
      </c>
    </row>
    <row r="32" spans="1:6" x14ac:dyDescent="0.25">
      <c r="A32" s="19" t="str">
        <f>'Front Page'!A32</f>
        <v>Student 31</v>
      </c>
      <c r="B32" s="57"/>
      <c r="C32" s="103" t="b">
        <f t="shared" si="0"/>
        <v>0</v>
      </c>
      <c r="D32" s="58"/>
      <c r="E32" s="110" t="b">
        <f t="shared" si="1"/>
        <v>0</v>
      </c>
      <c r="F32" s="98" t="str">
        <f t="shared" si="2"/>
        <v/>
      </c>
    </row>
    <row r="33" spans="1:6" x14ac:dyDescent="0.25">
      <c r="A33" s="20" t="str">
        <f>'Front Page'!A33</f>
        <v>Student 32</v>
      </c>
      <c r="B33" s="52"/>
      <c r="C33" s="107" t="b">
        <f t="shared" si="0"/>
        <v>0</v>
      </c>
      <c r="D33" s="54"/>
      <c r="E33" s="108" t="b">
        <f t="shared" si="1"/>
        <v>0</v>
      </c>
      <c r="F33" s="97" t="str">
        <f t="shared" si="2"/>
        <v/>
      </c>
    </row>
    <row r="34" spans="1:6" x14ac:dyDescent="0.25">
      <c r="A34" s="19" t="str">
        <f>'Front Page'!A34</f>
        <v>Student 33</v>
      </c>
      <c r="B34" s="57"/>
      <c r="C34" s="103" t="b">
        <f t="shared" si="0"/>
        <v>0</v>
      </c>
      <c r="D34" s="58"/>
      <c r="E34" s="110" t="b">
        <f t="shared" si="1"/>
        <v>0</v>
      </c>
      <c r="F34" s="98" t="str">
        <f t="shared" si="2"/>
        <v/>
      </c>
    </row>
    <row r="35" spans="1:6" x14ac:dyDescent="0.25">
      <c r="A35" s="20" t="str">
        <f>'Front Page'!A35</f>
        <v>Student 34</v>
      </c>
      <c r="B35" s="52"/>
      <c r="C35" s="107" t="b">
        <f t="shared" si="0"/>
        <v>0</v>
      </c>
      <c r="D35" s="54"/>
      <c r="E35" s="108" t="b">
        <f t="shared" si="1"/>
        <v>0</v>
      </c>
      <c r="F35" s="97" t="str">
        <f t="shared" si="2"/>
        <v/>
      </c>
    </row>
    <row r="36" spans="1:6" x14ac:dyDescent="0.25">
      <c r="A36" s="19" t="str">
        <f>'Front Page'!A36</f>
        <v>Student 35</v>
      </c>
      <c r="B36" s="57"/>
      <c r="C36" s="103" t="b">
        <f t="shared" si="0"/>
        <v>0</v>
      </c>
      <c r="D36" s="58"/>
      <c r="E36" s="110" t="b">
        <f t="shared" si="1"/>
        <v>0</v>
      </c>
      <c r="F36" s="98" t="str">
        <f t="shared" si="2"/>
        <v/>
      </c>
    </row>
    <row r="37" spans="1:6" x14ac:dyDescent="0.25">
      <c r="A37" s="20" t="str">
        <f>'Front Page'!A37</f>
        <v>Student 36</v>
      </c>
      <c r="B37" s="52"/>
      <c r="C37" s="107" t="b">
        <f t="shared" si="0"/>
        <v>0</v>
      </c>
      <c r="D37" s="54"/>
      <c r="E37" s="108" t="b">
        <f t="shared" si="1"/>
        <v>0</v>
      </c>
      <c r="F37" s="97" t="str">
        <f t="shared" si="2"/>
        <v/>
      </c>
    </row>
    <row r="38" spans="1:6" x14ac:dyDescent="0.25">
      <c r="A38" s="19" t="str">
        <f>'Front Page'!A38</f>
        <v>Student 37</v>
      </c>
      <c r="B38" s="57"/>
      <c r="C38" s="103" t="b">
        <f t="shared" si="0"/>
        <v>0</v>
      </c>
      <c r="D38" s="58"/>
      <c r="E38" s="110" t="b">
        <f t="shared" si="1"/>
        <v>0</v>
      </c>
      <c r="F38" s="98" t="str">
        <f t="shared" si="2"/>
        <v/>
      </c>
    </row>
    <row r="39" spans="1:6" x14ac:dyDescent="0.25">
      <c r="A39" s="20" t="str">
        <f>'Front Page'!A39</f>
        <v>Student 38</v>
      </c>
      <c r="B39" s="52"/>
      <c r="C39" s="107" t="b">
        <f t="shared" si="0"/>
        <v>0</v>
      </c>
      <c r="D39" s="54"/>
      <c r="E39" s="108" t="b">
        <f t="shared" si="1"/>
        <v>0</v>
      </c>
      <c r="F39" s="97" t="str">
        <f t="shared" si="2"/>
        <v/>
      </c>
    </row>
    <row r="40" spans="1:6" x14ac:dyDescent="0.25">
      <c r="A40" s="19" t="str">
        <f>'Front Page'!A40</f>
        <v>Student 39</v>
      </c>
      <c r="B40" s="57"/>
      <c r="C40" s="103" t="b">
        <f t="shared" si="0"/>
        <v>0</v>
      </c>
      <c r="D40" s="58"/>
      <c r="E40" s="110" t="b">
        <f t="shared" si="1"/>
        <v>0</v>
      </c>
      <c r="F40" s="98" t="str">
        <f t="shared" si="2"/>
        <v/>
      </c>
    </row>
    <row r="41" spans="1:6" ht="16.5" thickBot="1" x14ac:dyDescent="0.3">
      <c r="A41" s="21" t="str">
        <f>'Front Page'!A41</f>
        <v>Student 40</v>
      </c>
      <c r="B41" s="115"/>
      <c r="C41" s="112" t="b">
        <f t="shared" si="0"/>
        <v>0</v>
      </c>
      <c r="D41" s="66"/>
      <c r="E41" s="113" t="b">
        <f t="shared" si="1"/>
        <v>0</v>
      </c>
      <c r="F41" s="99" t="str">
        <f t="shared" si="2"/>
        <v/>
      </c>
    </row>
    <row r="42" spans="1:6" ht="16.5" thickTop="1" x14ac:dyDescent="0.25"/>
  </sheetData>
  <sheetProtection sheet="1" objects="1" scenarios="1"/>
  <dataValidations count="2">
    <dataValidation type="list" allowBlank="1" showInputMessage="1" showErrorMessage="1" sqref="B2:B41">
      <formula1>$G$2:$G$6</formula1>
    </dataValidation>
    <dataValidation type="list" allowBlank="1" showInputMessage="1" showErrorMessage="1" sqref="D2:D41">
      <formula1>$H$2:$H$6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ColWidth="8.85546875" defaultRowHeight="15.75" x14ac:dyDescent="0.25"/>
  <cols>
    <col min="1" max="1" width="20.7109375" style="94" customWidth="1"/>
    <col min="2" max="2" width="42.7109375" style="93" bestFit="1" customWidth="1"/>
    <col min="3" max="3" width="8.85546875" style="94" hidden="1" customWidth="1"/>
    <col min="4" max="4" width="8.85546875" style="94"/>
    <col min="5" max="5" width="40" style="93" hidden="1" customWidth="1"/>
    <col min="6" max="16384" width="8.85546875" style="93"/>
  </cols>
  <sheetData>
    <row r="1" spans="1:5" ht="31.5" customHeight="1" thickTop="1" thickBot="1" x14ac:dyDescent="0.3">
      <c r="A1" s="121">
        <v>7.1</v>
      </c>
      <c r="B1" s="33" t="s">
        <v>192</v>
      </c>
      <c r="C1" s="76"/>
      <c r="D1" s="86" t="s">
        <v>0</v>
      </c>
    </row>
    <row r="2" spans="1:5" ht="16.5" thickTop="1" x14ac:dyDescent="0.25">
      <c r="A2" s="19" t="str">
        <f>'Front Page'!A2</f>
        <v>Student 1</v>
      </c>
      <c r="B2" s="46" t="s">
        <v>193</v>
      </c>
      <c r="C2" s="105">
        <f>IF(B2="5 - Completes all 4 criteria listed in the trait",5, IF(B2="4 - Completes 3 criteria listed in the trait",4, IF(B2="3 - Completes 2 criteria listed in the trait",3, IF(B2="2 - Completes 1 criteria listed in the trait", 2, IF(B2="1 - Cannot list criteria listed in the trait", 1)))))</f>
        <v>5</v>
      </c>
      <c r="D2" s="117">
        <f>IFERROR(AVERAGE(C2), "")</f>
        <v>5</v>
      </c>
      <c r="E2" s="93" t="s">
        <v>193</v>
      </c>
    </row>
    <row r="3" spans="1:5" x14ac:dyDescent="0.25">
      <c r="A3" s="20" t="str">
        <f>'Front Page'!A3</f>
        <v>Student 2</v>
      </c>
      <c r="B3" s="52"/>
      <c r="C3" s="108" t="b">
        <f t="shared" ref="C3:C41" si="0">IF(B3="5 - Completes all 4 criteria listed in the trait",5, IF(B3="4 - Completes 3 criteria listed in the trait",4, IF(B3="3 - Completes 2 criteria listed in the trait",3, IF(B3="2 - Completes 1 criteria listed in the trait", 2, IF(B3="1 - Cannot list criteria listed in the trait", 1)))))</f>
        <v>0</v>
      </c>
      <c r="D3" s="118" t="str">
        <f t="shared" ref="D3:D41" si="1">IFERROR(AVERAGE(C3), "")</f>
        <v/>
      </c>
      <c r="E3" s="93" t="s">
        <v>194</v>
      </c>
    </row>
    <row r="4" spans="1:5" x14ac:dyDescent="0.25">
      <c r="A4" s="19" t="str">
        <f>'Front Page'!A4</f>
        <v>Student 3</v>
      </c>
      <c r="B4" s="57"/>
      <c r="C4" s="110" t="b">
        <f t="shared" si="0"/>
        <v>0</v>
      </c>
      <c r="D4" s="119" t="str">
        <f t="shared" si="1"/>
        <v/>
      </c>
      <c r="E4" s="93" t="s">
        <v>195</v>
      </c>
    </row>
    <row r="5" spans="1:5" x14ac:dyDescent="0.25">
      <c r="A5" s="20" t="str">
        <f>'Front Page'!A5</f>
        <v>Student 4</v>
      </c>
      <c r="B5" s="52"/>
      <c r="C5" s="108" t="b">
        <f t="shared" si="0"/>
        <v>0</v>
      </c>
      <c r="D5" s="118" t="str">
        <f t="shared" si="1"/>
        <v/>
      </c>
      <c r="E5" s="93" t="s">
        <v>196</v>
      </c>
    </row>
    <row r="6" spans="1:5" x14ac:dyDescent="0.25">
      <c r="A6" s="19" t="str">
        <f>'Front Page'!A6</f>
        <v>Student 5</v>
      </c>
      <c r="B6" s="57"/>
      <c r="C6" s="110" t="b">
        <f t="shared" si="0"/>
        <v>0</v>
      </c>
      <c r="D6" s="119" t="str">
        <f t="shared" si="1"/>
        <v/>
      </c>
      <c r="E6" s="93" t="s">
        <v>197</v>
      </c>
    </row>
    <row r="7" spans="1:5" x14ac:dyDescent="0.25">
      <c r="A7" s="20" t="str">
        <f>'Front Page'!A7</f>
        <v>Student 6</v>
      </c>
      <c r="B7" s="52"/>
      <c r="C7" s="108" t="b">
        <f t="shared" si="0"/>
        <v>0</v>
      </c>
      <c r="D7" s="118" t="str">
        <f t="shared" si="1"/>
        <v/>
      </c>
    </row>
    <row r="8" spans="1:5" x14ac:dyDescent="0.25">
      <c r="A8" s="19" t="str">
        <f>'Front Page'!A8</f>
        <v>Student 7</v>
      </c>
      <c r="B8" s="57"/>
      <c r="C8" s="110" t="b">
        <f t="shared" si="0"/>
        <v>0</v>
      </c>
      <c r="D8" s="119" t="str">
        <f t="shared" si="1"/>
        <v/>
      </c>
    </row>
    <row r="9" spans="1:5" x14ac:dyDescent="0.25">
      <c r="A9" s="20" t="str">
        <f>'Front Page'!A9</f>
        <v>Student 8</v>
      </c>
      <c r="B9" s="52"/>
      <c r="C9" s="108" t="b">
        <f t="shared" si="0"/>
        <v>0</v>
      </c>
      <c r="D9" s="118" t="str">
        <f t="shared" si="1"/>
        <v/>
      </c>
    </row>
    <row r="10" spans="1:5" x14ac:dyDescent="0.25">
      <c r="A10" s="19" t="str">
        <f>'Front Page'!A10</f>
        <v>Student 9</v>
      </c>
      <c r="B10" s="57"/>
      <c r="C10" s="110" t="b">
        <f t="shared" si="0"/>
        <v>0</v>
      </c>
      <c r="D10" s="119" t="str">
        <f t="shared" si="1"/>
        <v/>
      </c>
    </row>
    <row r="11" spans="1:5" x14ac:dyDescent="0.25">
      <c r="A11" s="20" t="str">
        <f>'Front Page'!A11</f>
        <v>Student 10</v>
      </c>
      <c r="B11" s="52"/>
      <c r="C11" s="108" t="b">
        <f t="shared" si="0"/>
        <v>0</v>
      </c>
      <c r="D11" s="118" t="str">
        <f t="shared" si="1"/>
        <v/>
      </c>
    </row>
    <row r="12" spans="1:5" x14ac:dyDescent="0.25">
      <c r="A12" s="19" t="str">
        <f>'Front Page'!A12</f>
        <v>Student 11</v>
      </c>
      <c r="B12" s="57"/>
      <c r="C12" s="110" t="b">
        <f t="shared" si="0"/>
        <v>0</v>
      </c>
      <c r="D12" s="119" t="str">
        <f t="shared" si="1"/>
        <v/>
      </c>
    </row>
    <row r="13" spans="1:5" x14ac:dyDescent="0.25">
      <c r="A13" s="20" t="str">
        <f>'Front Page'!A13</f>
        <v>Student 12</v>
      </c>
      <c r="B13" s="52"/>
      <c r="C13" s="108" t="b">
        <f t="shared" si="0"/>
        <v>0</v>
      </c>
      <c r="D13" s="118" t="str">
        <f t="shared" si="1"/>
        <v/>
      </c>
    </row>
    <row r="14" spans="1:5" x14ac:dyDescent="0.25">
      <c r="A14" s="19" t="str">
        <f>'Front Page'!A14</f>
        <v>Student 13</v>
      </c>
      <c r="B14" s="57"/>
      <c r="C14" s="110" t="b">
        <f t="shared" si="0"/>
        <v>0</v>
      </c>
      <c r="D14" s="119" t="str">
        <f t="shared" si="1"/>
        <v/>
      </c>
    </row>
    <row r="15" spans="1:5" x14ac:dyDescent="0.25">
      <c r="A15" s="20" t="str">
        <f>'Front Page'!A15</f>
        <v>Student 14</v>
      </c>
      <c r="B15" s="52"/>
      <c r="C15" s="108" t="b">
        <f t="shared" si="0"/>
        <v>0</v>
      </c>
      <c r="D15" s="118" t="str">
        <f t="shared" si="1"/>
        <v/>
      </c>
    </row>
    <row r="16" spans="1:5" x14ac:dyDescent="0.25">
      <c r="A16" s="19" t="str">
        <f>'Front Page'!A16</f>
        <v>Student 15</v>
      </c>
      <c r="B16" s="57"/>
      <c r="C16" s="110" t="b">
        <f t="shared" si="0"/>
        <v>0</v>
      </c>
      <c r="D16" s="119" t="str">
        <f t="shared" si="1"/>
        <v/>
      </c>
    </row>
    <row r="17" spans="1:4" x14ac:dyDescent="0.25">
      <c r="A17" s="20" t="str">
        <f>'Front Page'!A17</f>
        <v>Student 16</v>
      </c>
      <c r="B17" s="52"/>
      <c r="C17" s="108" t="b">
        <f t="shared" si="0"/>
        <v>0</v>
      </c>
      <c r="D17" s="118" t="str">
        <f t="shared" si="1"/>
        <v/>
      </c>
    </row>
    <row r="18" spans="1:4" x14ac:dyDescent="0.25">
      <c r="A18" s="19" t="str">
        <f>'Front Page'!A18</f>
        <v>Student 17</v>
      </c>
      <c r="B18" s="57"/>
      <c r="C18" s="110" t="b">
        <f t="shared" si="0"/>
        <v>0</v>
      </c>
      <c r="D18" s="119" t="str">
        <f t="shared" si="1"/>
        <v/>
      </c>
    </row>
    <row r="19" spans="1:4" x14ac:dyDescent="0.25">
      <c r="A19" s="20" t="str">
        <f>'Front Page'!A19</f>
        <v>Student 18</v>
      </c>
      <c r="B19" s="52"/>
      <c r="C19" s="108" t="b">
        <f t="shared" si="0"/>
        <v>0</v>
      </c>
      <c r="D19" s="118" t="str">
        <f t="shared" si="1"/>
        <v/>
      </c>
    </row>
    <row r="20" spans="1:4" x14ac:dyDescent="0.25">
      <c r="A20" s="19" t="str">
        <f>'Front Page'!A20</f>
        <v>Student 19</v>
      </c>
      <c r="B20" s="57"/>
      <c r="C20" s="110" t="b">
        <f t="shared" si="0"/>
        <v>0</v>
      </c>
      <c r="D20" s="119" t="str">
        <f t="shared" si="1"/>
        <v/>
      </c>
    </row>
    <row r="21" spans="1:4" x14ac:dyDescent="0.25">
      <c r="A21" s="20" t="str">
        <f>'Front Page'!A21</f>
        <v>Student 20</v>
      </c>
      <c r="B21" s="52"/>
      <c r="C21" s="108" t="b">
        <f t="shared" si="0"/>
        <v>0</v>
      </c>
      <c r="D21" s="118" t="str">
        <f t="shared" si="1"/>
        <v/>
      </c>
    </row>
    <row r="22" spans="1:4" x14ac:dyDescent="0.25">
      <c r="A22" s="19" t="str">
        <f>'Front Page'!A22</f>
        <v>Student 21</v>
      </c>
      <c r="B22" s="57"/>
      <c r="C22" s="110" t="b">
        <f t="shared" si="0"/>
        <v>0</v>
      </c>
      <c r="D22" s="119" t="str">
        <f t="shared" si="1"/>
        <v/>
      </c>
    </row>
    <row r="23" spans="1:4" x14ac:dyDescent="0.25">
      <c r="A23" s="20" t="str">
        <f>'Front Page'!A23</f>
        <v>Student 22</v>
      </c>
      <c r="B23" s="52"/>
      <c r="C23" s="108" t="b">
        <f t="shared" si="0"/>
        <v>0</v>
      </c>
      <c r="D23" s="118" t="str">
        <f t="shared" si="1"/>
        <v/>
      </c>
    </row>
    <row r="24" spans="1:4" x14ac:dyDescent="0.25">
      <c r="A24" s="19" t="str">
        <f>'Front Page'!A24</f>
        <v>Student 23</v>
      </c>
      <c r="B24" s="57"/>
      <c r="C24" s="110" t="b">
        <f t="shared" si="0"/>
        <v>0</v>
      </c>
      <c r="D24" s="119" t="str">
        <f t="shared" si="1"/>
        <v/>
      </c>
    </row>
    <row r="25" spans="1:4" x14ac:dyDescent="0.25">
      <c r="A25" s="20" t="str">
        <f>'Front Page'!A25</f>
        <v>Student 24</v>
      </c>
      <c r="B25" s="52"/>
      <c r="C25" s="108" t="b">
        <f t="shared" si="0"/>
        <v>0</v>
      </c>
      <c r="D25" s="118" t="str">
        <f t="shared" si="1"/>
        <v/>
      </c>
    </row>
    <row r="26" spans="1:4" x14ac:dyDescent="0.25">
      <c r="A26" s="19" t="str">
        <f>'Front Page'!A26</f>
        <v>Student 25</v>
      </c>
      <c r="B26" s="57"/>
      <c r="C26" s="110" t="b">
        <f t="shared" si="0"/>
        <v>0</v>
      </c>
      <c r="D26" s="119" t="str">
        <f t="shared" si="1"/>
        <v/>
      </c>
    </row>
    <row r="27" spans="1:4" x14ac:dyDescent="0.25">
      <c r="A27" s="20" t="str">
        <f>'Front Page'!A27</f>
        <v>Student 26</v>
      </c>
      <c r="B27" s="52"/>
      <c r="C27" s="108" t="b">
        <f t="shared" si="0"/>
        <v>0</v>
      </c>
      <c r="D27" s="118" t="str">
        <f t="shared" si="1"/>
        <v/>
      </c>
    </row>
    <row r="28" spans="1:4" x14ac:dyDescent="0.25">
      <c r="A28" s="19" t="str">
        <f>'Front Page'!A28</f>
        <v>Student 27</v>
      </c>
      <c r="B28" s="57"/>
      <c r="C28" s="110" t="b">
        <f t="shared" si="0"/>
        <v>0</v>
      </c>
      <c r="D28" s="119" t="str">
        <f t="shared" si="1"/>
        <v/>
      </c>
    </row>
    <row r="29" spans="1:4" x14ac:dyDescent="0.25">
      <c r="A29" s="20" t="str">
        <f>'Front Page'!A29</f>
        <v>Student 28</v>
      </c>
      <c r="B29" s="52"/>
      <c r="C29" s="108" t="b">
        <f t="shared" si="0"/>
        <v>0</v>
      </c>
      <c r="D29" s="118" t="str">
        <f t="shared" si="1"/>
        <v/>
      </c>
    </row>
    <row r="30" spans="1:4" x14ac:dyDescent="0.25">
      <c r="A30" s="19" t="str">
        <f>'Front Page'!A30</f>
        <v>Student 29</v>
      </c>
      <c r="B30" s="57"/>
      <c r="C30" s="110" t="b">
        <f t="shared" si="0"/>
        <v>0</v>
      </c>
      <c r="D30" s="119" t="str">
        <f t="shared" si="1"/>
        <v/>
      </c>
    </row>
    <row r="31" spans="1:4" x14ac:dyDescent="0.25">
      <c r="A31" s="20" t="str">
        <f>'Front Page'!A31</f>
        <v>Student 30</v>
      </c>
      <c r="B31" s="52"/>
      <c r="C31" s="108" t="b">
        <f t="shared" si="0"/>
        <v>0</v>
      </c>
      <c r="D31" s="118" t="str">
        <f t="shared" si="1"/>
        <v/>
      </c>
    </row>
    <row r="32" spans="1:4" x14ac:dyDescent="0.25">
      <c r="A32" s="19" t="str">
        <f>'Front Page'!A32</f>
        <v>Student 31</v>
      </c>
      <c r="B32" s="57"/>
      <c r="C32" s="110" t="b">
        <f t="shared" si="0"/>
        <v>0</v>
      </c>
      <c r="D32" s="119" t="str">
        <f t="shared" si="1"/>
        <v/>
      </c>
    </row>
    <row r="33" spans="1:4" x14ac:dyDescent="0.25">
      <c r="A33" s="20" t="str">
        <f>'Front Page'!A33</f>
        <v>Student 32</v>
      </c>
      <c r="B33" s="52"/>
      <c r="C33" s="108" t="b">
        <f t="shared" si="0"/>
        <v>0</v>
      </c>
      <c r="D33" s="118" t="str">
        <f t="shared" si="1"/>
        <v/>
      </c>
    </row>
    <row r="34" spans="1:4" x14ac:dyDescent="0.25">
      <c r="A34" s="19" t="str">
        <f>'Front Page'!A34</f>
        <v>Student 33</v>
      </c>
      <c r="B34" s="57"/>
      <c r="C34" s="110" t="b">
        <f t="shared" si="0"/>
        <v>0</v>
      </c>
      <c r="D34" s="119" t="str">
        <f t="shared" si="1"/>
        <v/>
      </c>
    </row>
    <row r="35" spans="1:4" x14ac:dyDescent="0.25">
      <c r="A35" s="20" t="str">
        <f>'Front Page'!A35</f>
        <v>Student 34</v>
      </c>
      <c r="B35" s="52"/>
      <c r="C35" s="108" t="b">
        <f t="shared" si="0"/>
        <v>0</v>
      </c>
      <c r="D35" s="118" t="str">
        <f t="shared" si="1"/>
        <v/>
      </c>
    </row>
    <row r="36" spans="1:4" x14ac:dyDescent="0.25">
      <c r="A36" s="19" t="str">
        <f>'Front Page'!A36</f>
        <v>Student 35</v>
      </c>
      <c r="B36" s="57"/>
      <c r="C36" s="110" t="b">
        <f t="shared" si="0"/>
        <v>0</v>
      </c>
      <c r="D36" s="119" t="str">
        <f t="shared" si="1"/>
        <v/>
      </c>
    </row>
    <row r="37" spans="1:4" x14ac:dyDescent="0.25">
      <c r="A37" s="20" t="str">
        <f>'Front Page'!A37</f>
        <v>Student 36</v>
      </c>
      <c r="B37" s="52"/>
      <c r="C37" s="108" t="b">
        <f t="shared" si="0"/>
        <v>0</v>
      </c>
      <c r="D37" s="118" t="str">
        <f t="shared" si="1"/>
        <v/>
      </c>
    </row>
    <row r="38" spans="1:4" x14ac:dyDescent="0.25">
      <c r="A38" s="19" t="str">
        <f>'Front Page'!A38</f>
        <v>Student 37</v>
      </c>
      <c r="B38" s="57"/>
      <c r="C38" s="110" t="b">
        <f t="shared" si="0"/>
        <v>0</v>
      </c>
      <c r="D38" s="119" t="str">
        <f t="shared" si="1"/>
        <v/>
      </c>
    </row>
    <row r="39" spans="1:4" x14ac:dyDescent="0.25">
      <c r="A39" s="20" t="str">
        <f>'Front Page'!A39</f>
        <v>Student 38</v>
      </c>
      <c r="B39" s="52"/>
      <c r="C39" s="108" t="b">
        <f t="shared" si="0"/>
        <v>0</v>
      </c>
      <c r="D39" s="118" t="str">
        <f t="shared" si="1"/>
        <v/>
      </c>
    </row>
    <row r="40" spans="1:4" x14ac:dyDescent="0.25">
      <c r="A40" s="19" t="str">
        <f>'Front Page'!A40</f>
        <v>Student 39</v>
      </c>
      <c r="B40" s="57"/>
      <c r="C40" s="110" t="b">
        <f t="shared" si="0"/>
        <v>0</v>
      </c>
      <c r="D40" s="119" t="str">
        <f t="shared" si="1"/>
        <v/>
      </c>
    </row>
    <row r="41" spans="1:4" ht="16.5" thickBot="1" x14ac:dyDescent="0.3">
      <c r="A41" s="21" t="str">
        <f>'Front Page'!A41</f>
        <v>Student 40</v>
      </c>
      <c r="B41" s="115"/>
      <c r="C41" s="113" t="b">
        <f t="shared" si="0"/>
        <v>0</v>
      </c>
      <c r="D41" s="120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5.75" x14ac:dyDescent="0.25"/>
  <cols>
    <col min="1" max="1" width="20.7109375" style="94" customWidth="1"/>
    <col min="2" max="2" width="82" style="93" bestFit="1" customWidth="1"/>
    <col min="3" max="3" width="8.85546875" style="94" hidden="1" customWidth="1"/>
    <col min="4" max="4" width="8.85546875" style="94"/>
    <col min="5" max="5" width="78.42578125" style="93" hidden="1" customWidth="1"/>
    <col min="6" max="16384" width="8.85546875" style="93"/>
  </cols>
  <sheetData>
    <row r="1" spans="1:5" ht="31.5" customHeight="1" thickTop="1" thickBot="1" x14ac:dyDescent="0.3">
      <c r="A1" s="121">
        <v>7.11</v>
      </c>
      <c r="B1" s="33" t="s">
        <v>198</v>
      </c>
      <c r="C1" s="116"/>
      <c r="D1" s="86" t="s">
        <v>0</v>
      </c>
    </row>
    <row r="2" spans="1:5" ht="16.5" thickTop="1" x14ac:dyDescent="0.25">
      <c r="A2" s="19" t="str">
        <f>'Front Page'!A2</f>
        <v>Student 1</v>
      </c>
      <c r="B2" s="46"/>
      <c r="C2" s="105" t="b">
        <f>IF(B2="5 - Research facility and program options available and propose solutions to defecits",5,IF(B2="3 - Research facility and program options available",3,IF(B2="1 - Cannot identify facilities available",1)))</f>
        <v>0</v>
      </c>
      <c r="D2" s="96" t="str">
        <f>IFERROR(AVERAGE(C2), "")</f>
        <v/>
      </c>
      <c r="E2" s="93" t="s">
        <v>201</v>
      </c>
    </row>
    <row r="3" spans="1:5" x14ac:dyDescent="0.25">
      <c r="A3" s="20" t="str">
        <f>'Front Page'!A3</f>
        <v>Student 2</v>
      </c>
      <c r="B3" s="52"/>
      <c r="C3" s="108" t="b">
        <f t="shared" ref="C3:C41" si="0">IF(B3="5 - Research facility and program options available and propose solutions to defecits",5,IF(B3="3 - Research facility and program options available",3,IF(B3="1 - Cannot identify facilities available",1)))</f>
        <v>0</v>
      </c>
      <c r="D3" s="97" t="str">
        <f>IFERROR(AVERAGE(C3), "")</f>
        <v/>
      </c>
      <c r="E3" s="93" t="s">
        <v>199</v>
      </c>
    </row>
    <row r="4" spans="1:5" x14ac:dyDescent="0.25">
      <c r="A4" s="19" t="str">
        <f>'Front Page'!A4</f>
        <v>Student 3</v>
      </c>
      <c r="B4" s="57"/>
      <c r="C4" s="110" t="b">
        <f t="shared" si="0"/>
        <v>0</v>
      </c>
      <c r="D4" s="98" t="str">
        <f t="shared" ref="D4:D41" si="1">IFERROR(AVERAGE(C4), "")</f>
        <v/>
      </c>
      <c r="E4" s="93" t="s">
        <v>200</v>
      </c>
    </row>
    <row r="5" spans="1:5" x14ac:dyDescent="0.25">
      <c r="A5" s="20" t="str">
        <f>'Front Page'!A5</f>
        <v>Student 4</v>
      </c>
      <c r="B5" s="52"/>
      <c r="C5" s="108" t="b">
        <f t="shared" si="0"/>
        <v>0</v>
      </c>
      <c r="D5" s="97" t="str">
        <f t="shared" si="1"/>
        <v/>
      </c>
    </row>
    <row r="6" spans="1:5" x14ac:dyDescent="0.25">
      <c r="A6" s="19" t="str">
        <f>'Front Page'!A6</f>
        <v>Student 5</v>
      </c>
      <c r="B6" s="57"/>
      <c r="C6" s="110" t="b">
        <f t="shared" si="0"/>
        <v>0</v>
      </c>
      <c r="D6" s="98" t="str">
        <f t="shared" si="1"/>
        <v/>
      </c>
    </row>
    <row r="7" spans="1:5" x14ac:dyDescent="0.25">
      <c r="A7" s="20" t="str">
        <f>'Front Page'!A7</f>
        <v>Student 6</v>
      </c>
      <c r="B7" s="52"/>
      <c r="C7" s="108" t="b">
        <f t="shared" si="0"/>
        <v>0</v>
      </c>
      <c r="D7" s="97" t="str">
        <f t="shared" si="1"/>
        <v/>
      </c>
    </row>
    <row r="8" spans="1:5" x14ac:dyDescent="0.25">
      <c r="A8" s="19" t="str">
        <f>'Front Page'!A8</f>
        <v>Student 7</v>
      </c>
      <c r="B8" s="57"/>
      <c r="C8" s="110" t="b">
        <f t="shared" si="0"/>
        <v>0</v>
      </c>
      <c r="D8" s="98" t="str">
        <f t="shared" si="1"/>
        <v/>
      </c>
    </row>
    <row r="9" spans="1:5" x14ac:dyDescent="0.25">
      <c r="A9" s="20" t="str">
        <f>'Front Page'!A9</f>
        <v>Student 8</v>
      </c>
      <c r="B9" s="52"/>
      <c r="C9" s="108" t="b">
        <f t="shared" si="0"/>
        <v>0</v>
      </c>
      <c r="D9" s="97" t="str">
        <f t="shared" si="1"/>
        <v/>
      </c>
    </row>
    <row r="10" spans="1:5" x14ac:dyDescent="0.25">
      <c r="A10" s="19" t="str">
        <f>'Front Page'!A10</f>
        <v>Student 9</v>
      </c>
      <c r="B10" s="57"/>
      <c r="C10" s="110" t="b">
        <f t="shared" si="0"/>
        <v>0</v>
      </c>
      <c r="D10" s="98" t="str">
        <f t="shared" si="1"/>
        <v/>
      </c>
    </row>
    <row r="11" spans="1:5" x14ac:dyDescent="0.25">
      <c r="A11" s="20" t="str">
        <f>'Front Page'!A11</f>
        <v>Student 10</v>
      </c>
      <c r="B11" s="52"/>
      <c r="C11" s="108" t="b">
        <f t="shared" si="0"/>
        <v>0</v>
      </c>
      <c r="D11" s="97" t="str">
        <f t="shared" si="1"/>
        <v/>
      </c>
    </row>
    <row r="12" spans="1:5" x14ac:dyDescent="0.25">
      <c r="A12" s="19" t="str">
        <f>'Front Page'!A12</f>
        <v>Student 11</v>
      </c>
      <c r="B12" s="57"/>
      <c r="C12" s="110" t="b">
        <f t="shared" si="0"/>
        <v>0</v>
      </c>
      <c r="D12" s="98" t="str">
        <f t="shared" si="1"/>
        <v/>
      </c>
    </row>
    <row r="13" spans="1:5" x14ac:dyDescent="0.25">
      <c r="A13" s="20" t="str">
        <f>'Front Page'!A13</f>
        <v>Student 12</v>
      </c>
      <c r="B13" s="52"/>
      <c r="C13" s="108" t="b">
        <f t="shared" si="0"/>
        <v>0</v>
      </c>
      <c r="D13" s="97" t="str">
        <f t="shared" si="1"/>
        <v/>
      </c>
    </row>
    <row r="14" spans="1:5" x14ac:dyDescent="0.25">
      <c r="A14" s="19" t="str">
        <f>'Front Page'!A14</f>
        <v>Student 13</v>
      </c>
      <c r="B14" s="57"/>
      <c r="C14" s="110" t="b">
        <f t="shared" si="0"/>
        <v>0</v>
      </c>
      <c r="D14" s="98" t="str">
        <f t="shared" si="1"/>
        <v/>
      </c>
    </row>
    <row r="15" spans="1:5" x14ac:dyDescent="0.25">
      <c r="A15" s="20" t="str">
        <f>'Front Page'!A15</f>
        <v>Student 14</v>
      </c>
      <c r="B15" s="52"/>
      <c r="C15" s="108" t="b">
        <f t="shared" si="0"/>
        <v>0</v>
      </c>
      <c r="D15" s="97" t="str">
        <f t="shared" si="1"/>
        <v/>
      </c>
    </row>
    <row r="16" spans="1:5" x14ac:dyDescent="0.25">
      <c r="A16" s="19" t="str">
        <f>'Front Page'!A16</f>
        <v>Student 15</v>
      </c>
      <c r="B16" s="57"/>
      <c r="C16" s="110" t="b">
        <f t="shared" si="0"/>
        <v>0</v>
      </c>
      <c r="D16" s="98" t="str">
        <f t="shared" si="1"/>
        <v/>
      </c>
    </row>
    <row r="17" spans="1:4" x14ac:dyDescent="0.25">
      <c r="A17" s="20" t="str">
        <f>'Front Page'!A17</f>
        <v>Student 16</v>
      </c>
      <c r="B17" s="52"/>
      <c r="C17" s="108" t="b">
        <f t="shared" si="0"/>
        <v>0</v>
      </c>
      <c r="D17" s="97" t="str">
        <f t="shared" si="1"/>
        <v/>
      </c>
    </row>
    <row r="18" spans="1:4" x14ac:dyDescent="0.25">
      <c r="A18" s="19" t="str">
        <f>'Front Page'!A18</f>
        <v>Student 17</v>
      </c>
      <c r="B18" s="57"/>
      <c r="C18" s="110" t="b">
        <f t="shared" si="0"/>
        <v>0</v>
      </c>
      <c r="D18" s="98" t="str">
        <f t="shared" si="1"/>
        <v/>
      </c>
    </row>
    <row r="19" spans="1:4" x14ac:dyDescent="0.25">
      <c r="A19" s="20" t="str">
        <f>'Front Page'!A19</f>
        <v>Student 18</v>
      </c>
      <c r="B19" s="52"/>
      <c r="C19" s="108" t="b">
        <f t="shared" si="0"/>
        <v>0</v>
      </c>
      <c r="D19" s="97" t="str">
        <f t="shared" si="1"/>
        <v/>
      </c>
    </row>
    <row r="20" spans="1:4" x14ac:dyDescent="0.25">
      <c r="A20" s="19" t="str">
        <f>'Front Page'!A20</f>
        <v>Student 19</v>
      </c>
      <c r="B20" s="57"/>
      <c r="C20" s="110" t="b">
        <f t="shared" si="0"/>
        <v>0</v>
      </c>
      <c r="D20" s="98" t="str">
        <f t="shared" si="1"/>
        <v/>
      </c>
    </row>
    <row r="21" spans="1:4" x14ac:dyDescent="0.25">
      <c r="A21" s="20" t="str">
        <f>'Front Page'!A21</f>
        <v>Student 20</v>
      </c>
      <c r="B21" s="52"/>
      <c r="C21" s="108" t="b">
        <f t="shared" si="0"/>
        <v>0</v>
      </c>
      <c r="D21" s="97" t="str">
        <f t="shared" si="1"/>
        <v/>
      </c>
    </row>
    <row r="22" spans="1:4" x14ac:dyDescent="0.25">
      <c r="A22" s="19" t="str">
        <f>'Front Page'!A22</f>
        <v>Student 21</v>
      </c>
      <c r="B22" s="57"/>
      <c r="C22" s="110" t="b">
        <f t="shared" si="0"/>
        <v>0</v>
      </c>
      <c r="D22" s="98" t="str">
        <f t="shared" si="1"/>
        <v/>
      </c>
    </row>
    <row r="23" spans="1:4" x14ac:dyDescent="0.25">
      <c r="A23" s="20" t="str">
        <f>'Front Page'!A23</f>
        <v>Student 22</v>
      </c>
      <c r="B23" s="52"/>
      <c r="C23" s="108" t="b">
        <f t="shared" si="0"/>
        <v>0</v>
      </c>
      <c r="D23" s="97" t="str">
        <f t="shared" si="1"/>
        <v/>
      </c>
    </row>
    <row r="24" spans="1:4" x14ac:dyDescent="0.25">
      <c r="A24" s="19" t="str">
        <f>'Front Page'!A24</f>
        <v>Student 23</v>
      </c>
      <c r="B24" s="57"/>
      <c r="C24" s="110" t="b">
        <f t="shared" si="0"/>
        <v>0</v>
      </c>
      <c r="D24" s="98" t="str">
        <f t="shared" si="1"/>
        <v/>
      </c>
    </row>
    <row r="25" spans="1:4" x14ac:dyDescent="0.25">
      <c r="A25" s="20" t="str">
        <f>'Front Page'!A25</f>
        <v>Student 24</v>
      </c>
      <c r="B25" s="52"/>
      <c r="C25" s="108" t="b">
        <f t="shared" si="0"/>
        <v>0</v>
      </c>
      <c r="D25" s="97" t="str">
        <f t="shared" si="1"/>
        <v/>
      </c>
    </row>
    <row r="26" spans="1:4" x14ac:dyDescent="0.25">
      <c r="A26" s="19" t="str">
        <f>'Front Page'!A26</f>
        <v>Student 25</v>
      </c>
      <c r="B26" s="57"/>
      <c r="C26" s="110" t="b">
        <f t="shared" si="0"/>
        <v>0</v>
      </c>
      <c r="D26" s="98" t="str">
        <f t="shared" si="1"/>
        <v/>
      </c>
    </row>
    <row r="27" spans="1:4" x14ac:dyDescent="0.25">
      <c r="A27" s="20" t="str">
        <f>'Front Page'!A27</f>
        <v>Student 26</v>
      </c>
      <c r="B27" s="52"/>
      <c r="C27" s="108" t="b">
        <f t="shared" si="0"/>
        <v>0</v>
      </c>
      <c r="D27" s="97" t="str">
        <f t="shared" si="1"/>
        <v/>
      </c>
    </row>
    <row r="28" spans="1:4" x14ac:dyDescent="0.25">
      <c r="A28" s="19" t="str">
        <f>'Front Page'!A28</f>
        <v>Student 27</v>
      </c>
      <c r="B28" s="57"/>
      <c r="C28" s="110" t="b">
        <f t="shared" si="0"/>
        <v>0</v>
      </c>
      <c r="D28" s="98" t="str">
        <f t="shared" si="1"/>
        <v/>
      </c>
    </row>
    <row r="29" spans="1:4" x14ac:dyDescent="0.25">
      <c r="A29" s="20" t="str">
        <f>'Front Page'!A29</f>
        <v>Student 28</v>
      </c>
      <c r="B29" s="52"/>
      <c r="C29" s="108" t="b">
        <f t="shared" si="0"/>
        <v>0</v>
      </c>
      <c r="D29" s="97" t="str">
        <f t="shared" si="1"/>
        <v/>
      </c>
    </row>
    <row r="30" spans="1:4" x14ac:dyDescent="0.25">
      <c r="A30" s="19" t="str">
        <f>'Front Page'!A30</f>
        <v>Student 29</v>
      </c>
      <c r="B30" s="57"/>
      <c r="C30" s="110" t="b">
        <f t="shared" si="0"/>
        <v>0</v>
      </c>
      <c r="D30" s="98" t="str">
        <f t="shared" si="1"/>
        <v/>
      </c>
    </row>
    <row r="31" spans="1:4" x14ac:dyDescent="0.25">
      <c r="A31" s="20" t="str">
        <f>'Front Page'!A31</f>
        <v>Student 30</v>
      </c>
      <c r="B31" s="52"/>
      <c r="C31" s="108" t="b">
        <f t="shared" si="0"/>
        <v>0</v>
      </c>
      <c r="D31" s="97" t="str">
        <f t="shared" si="1"/>
        <v/>
      </c>
    </row>
    <row r="32" spans="1:4" x14ac:dyDescent="0.25">
      <c r="A32" s="19" t="str">
        <f>'Front Page'!A32</f>
        <v>Student 31</v>
      </c>
      <c r="B32" s="57"/>
      <c r="C32" s="110" t="b">
        <f t="shared" si="0"/>
        <v>0</v>
      </c>
      <c r="D32" s="98" t="str">
        <f t="shared" si="1"/>
        <v/>
      </c>
    </row>
    <row r="33" spans="1:4" x14ac:dyDescent="0.25">
      <c r="A33" s="20" t="str">
        <f>'Front Page'!A33</f>
        <v>Student 32</v>
      </c>
      <c r="B33" s="52"/>
      <c r="C33" s="108" t="b">
        <f t="shared" si="0"/>
        <v>0</v>
      </c>
      <c r="D33" s="97" t="str">
        <f t="shared" si="1"/>
        <v/>
      </c>
    </row>
    <row r="34" spans="1:4" x14ac:dyDescent="0.25">
      <c r="A34" s="19" t="str">
        <f>'Front Page'!A34</f>
        <v>Student 33</v>
      </c>
      <c r="B34" s="57"/>
      <c r="C34" s="110" t="b">
        <f t="shared" si="0"/>
        <v>0</v>
      </c>
      <c r="D34" s="98" t="str">
        <f t="shared" si="1"/>
        <v/>
      </c>
    </row>
    <row r="35" spans="1:4" x14ac:dyDescent="0.25">
      <c r="A35" s="20" t="str">
        <f>'Front Page'!A35</f>
        <v>Student 34</v>
      </c>
      <c r="B35" s="52"/>
      <c r="C35" s="108" t="b">
        <f t="shared" si="0"/>
        <v>0</v>
      </c>
      <c r="D35" s="97" t="str">
        <f t="shared" si="1"/>
        <v/>
      </c>
    </row>
    <row r="36" spans="1:4" x14ac:dyDescent="0.25">
      <c r="A36" s="19" t="str">
        <f>'Front Page'!A36</f>
        <v>Student 35</v>
      </c>
      <c r="B36" s="57"/>
      <c r="C36" s="110" t="b">
        <f t="shared" si="0"/>
        <v>0</v>
      </c>
      <c r="D36" s="98" t="str">
        <f t="shared" si="1"/>
        <v/>
      </c>
    </row>
    <row r="37" spans="1:4" x14ac:dyDescent="0.25">
      <c r="A37" s="20" t="str">
        <f>'Front Page'!A37</f>
        <v>Student 36</v>
      </c>
      <c r="B37" s="52"/>
      <c r="C37" s="108" t="b">
        <f t="shared" si="0"/>
        <v>0</v>
      </c>
      <c r="D37" s="97" t="str">
        <f t="shared" si="1"/>
        <v/>
      </c>
    </row>
    <row r="38" spans="1:4" x14ac:dyDescent="0.25">
      <c r="A38" s="19" t="str">
        <f>'Front Page'!A38</f>
        <v>Student 37</v>
      </c>
      <c r="B38" s="57"/>
      <c r="C38" s="110" t="b">
        <f t="shared" si="0"/>
        <v>0</v>
      </c>
      <c r="D38" s="98" t="str">
        <f t="shared" si="1"/>
        <v/>
      </c>
    </row>
    <row r="39" spans="1:4" x14ac:dyDescent="0.25">
      <c r="A39" s="20" t="str">
        <f>'Front Page'!A39</f>
        <v>Student 38</v>
      </c>
      <c r="B39" s="52"/>
      <c r="C39" s="108" t="b">
        <f t="shared" si="0"/>
        <v>0</v>
      </c>
      <c r="D39" s="97" t="str">
        <f t="shared" si="1"/>
        <v/>
      </c>
    </row>
    <row r="40" spans="1:4" x14ac:dyDescent="0.25">
      <c r="A40" s="19" t="str">
        <f>'Front Page'!A40</f>
        <v>Student 39</v>
      </c>
      <c r="B40" s="57"/>
      <c r="C40" s="110" t="b">
        <f t="shared" si="0"/>
        <v>0</v>
      </c>
      <c r="D40" s="98" t="str">
        <f t="shared" si="1"/>
        <v/>
      </c>
    </row>
    <row r="41" spans="1:4" ht="16.5" thickBot="1" x14ac:dyDescent="0.3">
      <c r="A41" s="21" t="str">
        <f>'Front Page'!A41</f>
        <v>Student 40</v>
      </c>
      <c r="B41" s="115"/>
      <c r="C41" s="113" t="b">
        <f t="shared" si="0"/>
        <v>0</v>
      </c>
      <c r="D41" s="99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ColWidth="8.85546875" defaultRowHeight="15.75" x14ac:dyDescent="0.25"/>
  <cols>
    <col min="1" max="1" width="20.7109375" style="94" customWidth="1"/>
    <col min="2" max="2" width="54.28515625" style="93" bestFit="1" customWidth="1"/>
    <col min="3" max="3" width="8.85546875" style="94" hidden="1" customWidth="1"/>
    <col min="4" max="4" width="8.85546875" style="94"/>
    <col min="5" max="5" width="51.42578125" style="93" hidden="1" customWidth="1"/>
    <col min="6" max="16384" width="8.85546875" style="93"/>
  </cols>
  <sheetData>
    <row r="1" spans="1:5" ht="31.5" customHeight="1" thickTop="1" thickBot="1" x14ac:dyDescent="0.3">
      <c r="A1" s="121">
        <v>7.12</v>
      </c>
      <c r="B1" s="33" t="s">
        <v>202</v>
      </c>
      <c r="C1" s="116"/>
      <c r="D1" s="86" t="s">
        <v>0</v>
      </c>
    </row>
    <row r="2" spans="1:5" ht="16.5" thickTop="1" x14ac:dyDescent="0.25">
      <c r="A2" s="19" t="str">
        <f>'Front Page'!A2</f>
        <v>Student 1</v>
      </c>
      <c r="B2" s="34"/>
      <c r="C2" s="84" t="b">
        <f>IF(B2="5 - Always follows guidelines for safe play",5, IF(B2="4 - Usually follows guidelines for safe play",4, IF(B2="3 - With reminders will follow guidelines for safe play",3, IF(B2="2 - Sometimes follows rules and guidelines for safe play", 2, IF(B2="1 - Has difficulty following rules designed for safety", 1)))))</f>
        <v>0</v>
      </c>
      <c r="D2" s="98" t="str">
        <f t="shared" ref="D2:D41" si="0">IFERROR(AVERAGE(C2), "")</f>
        <v/>
      </c>
      <c r="E2" s="93" t="s">
        <v>203</v>
      </c>
    </row>
    <row r="3" spans="1:5" x14ac:dyDescent="0.25">
      <c r="A3" s="20" t="str">
        <f>'Front Page'!A3</f>
        <v>Student 2</v>
      </c>
      <c r="B3" s="35"/>
      <c r="C3" s="79" t="b">
        <f t="shared" ref="C3:C41" si="1">IF(B3="5 - Always follows guidelines for safe play",5, IF(B3="4 - Usually follows guidelines for safe play",4, IF(B3="3 - With reminders will follow guidelines for safe play",3, IF(B3="2 - Sometimes follows rules and guidelines for safe play", 2, IF(B3="1 - Has difficulty following rules designed for safety", 1)))))</f>
        <v>0</v>
      </c>
      <c r="D3" s="122" t="str">
        <f t="shared" si="0"/>
        <v/>
      </c>
      <c r="E3" s="93" t="s">
        <v>204</v>
      </c>
    </row>
    <row r="4" spans="1:5" x14ac:dyDescent="0.25">
      <c r="A4" s="19" t="str">
        <f>'Front Page'!A4</f>
        <v>Student 3</v>
      </c>
      <c r="B4" s="36"/>
      <c r="C4" s="77" t="b">
        <f t="shared" si="1"/>
        <v>0</v>
      </c>
      <c r="D4" s="98" t="str">
        <f t="shared" si="0"/>
        <v/>
      </c>
      <c r="E4" s="93" t="s">
        <v>205</v>
      </c>
    </row>
    <row r="5" spans="1:5" x14ac:dyDescent="0.25">
      <c r="A5" s="20" t="str">
        <f>'Front Page'!A5</f>
        <v>Student 4</v>
      </c>
      <c r="B5" s="35"/>
      <c r="C5" s="79" t="b">
        <f t="shared" si="1"/>
        <v>0</v>
      </c>
      <c r="D5" s="122" t="str">
        <f t="shared" si="0"/>
        <v/>
      </c>
      <c r="E5" s="93" t="s">
        <v>206</v>
      </c>
    </row>
    <row r="6" spans="1:5" x14ac:dyDescent="0.25">
      <c r="A6" s="19" t="str">
        <f>'Front Page'!A6</f>
        <v>Student 5</v>
      </c>
      <c r="B6" s="36"/>
      <c r="C6" s="77" t="b">
        <f t="shared" si="1"/>
        <v>0</v>
      </c>
      <c r="D6" s="98" t="str">
        <f t="shared" si="0"/>
        <v/>
      </c>
      <c r="E6" s="93" t="s">
        <v>207</v>
      </c>
    </row>
    <row r="7" spans="1:5" x14ac:dyDescent="0.25">
      <c r="A7" s="20" t="str">
        <f>'Front Page'!A7</f>
        <v>Student 6</v>
      </c>
      <c r="B7" s="35"/>
      <c r="C7" s="79" t="b">
        <f t="shared" si="1"/>
        <v>0</v>
      </c>
      <c r="D7" s="122" t="str">
        <f t="shared" si="0"/>
        <v/>
      </c>
    </row>
    <row r="8" spans="1:5" x14ac:dyDescent="0.25">
      <c r="A8" s="19" t="str">
        <f>'Front Page'!A8</f>
        <v>Student 7</v>
      </c>
      <c r="B8" s="36"/>
      <c r="C8" s="77" t="b">
        <f t="shared" si="1"/>
        <v>0</v>
      </c>
      <c r="D8" s="98" t="str">
        <f t="shared" si="0"/>
        <v/>
      </c>
    </row>
    <row r="9" spans="1:5" x14ac:dyDescent="0.25">
      <c r="A9" s="20" t="str">
        <f>'Front Page'!A9</f>
        <v>Student 8</v>
      </c>
      <c r="B9" s="35"/>
      <c r="C9" s="79" t="b">
        <f t="shared" si="1"/>
        <v>0</v>
      </c>
      <c r="D9" s="122" t="str">
        <f t="shared" si="0"/>
        <v/>
      </c>
    </row>
    <row r="10" spans="1:5" x14ac:dyDescent="0.25">
      <c r="A10" s="19" t="str">
        <f>'Front Page'!A10</f>
        <v>Student 9</v>
      </c>
      <c r="B10" s="36"/>
      <c r="C10" s="77" t="b">
        <f t="shared" si="1"/>
        <v>0</v>
      </c>
      <c r="D10" s="98" t="str">
        <f t="shared" si="0"/>
        <v/>
      </c>
    </row>
    <row r="11" spans="1:5" x14ac:dyDescent="0.25">
      <c r="A11" s="20" t="str">
        <f>'Front Page'!A11</f>
        <v>Student 10</v>
      </c>
      <c r="B11" s="35"/>
      <c r="C11" s="79" t="b">
        <f t="shared" si="1"/>
        <v>0</v>
      </c>
      <c r="D11" s="122" t="str">
        <f t="shared" si="0"/>
        <v/>
      </c>
    </row>
    <row r="12" spans="1:5" x14ac:dyDescent="0.25">
      <c r="A12" s="19" t="str">
        <f>'Front Page'!A12</f>
        <v>Student 11</v>
      </c>
      <c r="B12" s="36"/>
      <c r="C12" s="77" t="b">
        <f t="shared" si="1"/>
        <v>0</v>
      </c>
      <c r="D12" s="98" t="str">
        <f t="shared" si="0"/>
        <v/>
      </c>
    </row>
    <row r="13" spans="1:5" x14ac:dyDescent="0.25">
      <c r="A13" s="20" t="str">
        <f>'Front Page'!A13</f>
        <v>Student 12</v>
      </c>
      <c r="B13" s="35"/>
      <c r="C13" s="79" t="b">
        <f t="shared" si="1"/>
        <v>0</v>
      </c>
      <c r="D13" s="122" t="str">
        <f t="shared" si="0"/>
        <v/>
      </c>
    </row>
    <row r="14" spans="1:5" x14ac:dyDescent="0.25">
      <c r="A14" s="19" t="str">
        <f>'Front Page'!A14</f>
        <v>Student 13</v>
      </c>
      <c r="B14" s="36"/>
      <c r="C14" s="77" t="b">
        <f t="shared" si="1"/>
        <v>0</v>
      </c>
      <c r="D14" s="98" t="str">
        <f t="shared" si="0"/>
        <v/>
      </c>
    </row>
    <row r="15" spans="1:5" x14ac:dyDescent="0.25">
      <c r="A15" s="20" t="str">
        <f>'Front Page'!A15</f>
        <v>Student 14</v>
      </c>
      <c r="B15" s="35"/>
      <c r="C15" s="79" t="b">
        <f t="shared" si="1"/>
        <v>0</v>
      </c>
      <c r="D15" s="122" t="str">
        <f t="shared" si="0"/>
        <v/>
      </c>
    </row>
    <row r="16" spans="1:5" x14ac:dyDescent="0.25">
      <c r="A16" s="19" t="str">
        <f>'Front Page'!A16</f>
        <v>Student 15</v>
      </c>
      <c r="B16" s="36"/>
      <c r="C16" s="77" t="b">
        <f t="shared" si="1"/>
        <v>0</v>
      </c>
      <c r="D16" s="98" t="str">
        <f t="shared" si="0"/>
        <v/>
      </c>
    </row>
    <row r="17" spans="1:4" x14ac:dyDescent="0.25">
      <c r="A17" s="20" t="str">
        <f>'Front Page'!A17</f>
        <v>Student 16</v>
      </c>
      <c r="B17" s="35"/>
      <c r="C17" s="79" t="b">
        <f t="shared" si="1"/>
        <v>0</v>
      </c>
      <c r="D17" s="122" t="str">
        <f t="shared" si="0"/>
        <v/>
      </c>
    </row>
    <row r="18" spans="1:4" x14ac:dyDescent="0.25">
      <c r="A18" s="19" t="str">
        <f>'Front Page'!A18</f>
        <v>Student 17</v>
      </c>
      <c r="B18" s="36"/>
      <c r="C18" s="77" t="b">
        <f t="shared" si="1"/>
        <v>0</v>
      </c>
      <c r="D18" s="98" t="str">
        <f t="shared" si="0"/>
        <v/>
      </c>
    </row>
    <row r="19" spans="1:4" x14ac:dyDescent="0.25">
      <c r="A19" s="20" t="str">
        <f>'Front Page'!A19</f>
        <v>Student 18</v>
      </c>
      <c r="B19" s="35"/>
      <c r="C19" s="79" t="b">
        <f t="shared" si="1"/>
        <v>0</v>
      </c>
      <c r="D19" s="122" t="str">
        <f t="shared" si="0"/>
        <v/>
      </c>
    </row>
    <row r="20" spans="1:4" x14ac:dyDescent="0.25">
      <c r="A20" s="19" t="str">
        <f>'Front Page'!A20</f>
        <v>Student 19</v>
      </c>
      <c r="B20" s="36"/>
      <c r="C20" s="77" t="b">
        <f t="shared" si="1"/>
        <v>0</v>
      </c>
      <c r="D20" s="98" t="str">
        <f t="shared" si="0"/>
        <v/>
      </c>
    </row>
    <row r="21" spans="1:4" x14ac:dyDescent="0.25">
      <c r="A21" s="20" t="str">
        <f>'Front Page'!A21</f>
        <v>Student 20</v>
      </c>
      <c r="B21" s="35"/>
      <c r="C21" s="79" t="b">
        <f t="shared" si="1"/>
        <v>0</v>
      </c>
      <c r="D21" s="122" t="str">
        <f t="shared" si="0"/>
        <v/>
      </c>
    </row>
    <row r="22" spans="1:4" x14ac:dyDescent="0.25">
      <c r="A22" s="19" t="str">
        <f>'Front Page'!A22</f>
        <v>Student 21</v>
      </c>
      <c r="B22" s="36"/>
      <c r="C22" s="77" t="b">
        <f t="shared" si="1"/>
        <v>0</v>
      </c>
      <c r="D22" s="98" t="str">
        <f t="shared" si="0"/>
        <v/>
      </c>
    </row>
    <row r="23" spans="1:4" x14ac:dyDescent="0.25">
      <c r="A23" s="20" t="str">
        <f>'Front Page'!A23</f>
        <v>Student 22</v>
      </c>
      <c r="B23" s="35"/>
      <c r="C23" s="79" t="b">
        <f t="shared" si="1"/>
        <v>0</v>
      </c>
      <c r="D23" s="122" t="str">
        <f t="shared" si="0"/>
        <v/>
      </c>
    </row>
    <row r="24" spans="1:4" x14ac:dyDescent="0.25">
      <c r="A24" s="19" t="str">
        <f>'Front Page'!A24</f>
        <v>Student 23</v>
      </c>
      <c r="B24" s="36"/>
      <c r="C24" s="77" t="b">
        <f t="shared" si="1"/>
        <v>0</v>
      </c>
      <c r="D24" s="98" t="str">
        <f t="shared" si="0"/>
        <v/>
      </c>
    </row>
    <row r="25" spans="1:4" x14ac:dyDescent="0.25">
      <c r="A25" s="20" t="str">
        <f>'Front Page'!A25</f>
        <v>Student 24</v>
      </c>
      <c r="B25" s="35"/>
      <c r="C25" s="79" t="b">
        <f t="shared" si="1"/>
        <v>0</v>
      </c>
      <c r="D25" s="122" t="str">
        <f t="shared" si="0"/>
        <v/>
      </c>
    </row>
    <row r="26" spans="1:4" x14ac:dyDescent="0.25">
      <c r="A26" s="19" t="str">
        <f>'Front Page'!A26</f>
        <v>Student 25</v>
      </c>
      <c r="B26" s="36"/>
      <c r="C26" s="77" t="b">
        <f t="shared" si="1"/>
        <v>0</v>
      </c>
      <c r="D26" s="98" t="str">
        <f t="shared" si="0"/>
        <v/>
      </c>
    </row>
    <row r="27" spans="1:4" x14ac:dyDescent="0.25">
      <c r="A27" s="20" t="str">
        <f>'Front Page'!A27</f>
        <v>Student 26</v>
      </c>
      <c r="B27" s="35"/>
      <c r="C27" s="79" t="b">
        <f t="shared" si="1"/>
        <v>0</v>
      </c>
      <c r="D27" s="122" t="str">
        <f t="shared" si="0"/>
        <v/>
      </c>
    </row>
    <row r="28" spans="1:4" x14ac:dyDescent="0.25">
      <c r="A28" s="19" t="str">
        <f>'Front Page'!A28</f>
        <v>Student 27</v>
      </c>
      <c r="B28" s="36"/>
      <c r="C28" s="77" t="b">
        <f t="shared" si="1"/>
        <v>0</v>
      </c>
      <c r="D28" s="98" t="str">
        <f t="shared" si="0"/>
        <v/>
      </c>
    </row>
    <row r="29" spans="1:4" x14ac:dyDescent="0.25">
      <c r="A29" s="20" t="str">
        <f>'Front Page'!A29</f>
        <v>Student 28</v>
      </c>
      <c r="B29" s="35"/>
      <c r="C29" s="79" t="b">
        <f t="shared" si="1"/>
        <v>0</v>
      </c>
      <c r="D29" s="122" t="str">
        <f t="shared" si="0"/>
        <v/>
      </c>
    </row>
    <row r="30" spans="1:4" x14ac:dyDescent="0.25">
      <c r="A30" s="19" t="str">
        <f>'Front Page'!A30</f>
        <v>Student 29</v>
      </c>
      <c r="B30" s="36"/>
      <c r="C30" s="77" t="b">
        <f t="shared" si="1"/>
        <v>0</v>
      </c>
      <c r="D30" s="98" t="str">
        <f t="shared" si="0"/>
        <v/>
      </c>
    </row>
    <row r="31" spans="1:4" x14ac:dyDescent="0.25">
      <c r="A31" s="20" t="str">
        <f>'Front Page'!A31</f>
        <v>Student 30</v>
      </c>
      <c r="B31" s="35"/>
      <c r="C31" s="79" t="b">
        <f t="shared" si="1"/>
        <v>0</v>
      </c>
      <c r="D31" s="122" t="str">
        <f t="shared" si="0"/>
        <v/>
      </c>
    </row>
    <row r="32" spans="1:4" x14ac:dyDescent="0.25">
      <c r="A32" s="19" t="str">
        <f>'Front Page'!A32</f>
        <v>Student 31</v>
      </c>
      <c r="B32" s="36"/>
      <c r="C32" s="77" t="b">
        <f t="shared" si="1"/>
        <v>0</v>
      </c>
      <c r="D32" s="98" t="str">
        <f t="shared" si="0"/>
        <v/>
      </c>
    </row>
    <row r="33" spans="1:4" x14ac:dyDescent="0.25">
      <c r="A33" s="20" t="str">
        <f>'Front Page'!A33</f>
        <v>Student 32</v>
      </c>
      <c r="B33" s="35"/>
      <c r="C33" s="79" t="b">
        <f t="shared" si="1"/>
        <v>0</v>
      </c>
      <c r="D33" s="122" t="str">
        <f t="shared" si="0"/>
        <v/>
      </c>
    </row>
    <row r="34" spans="1:4" x14ac:dyDescent="0.25">
      <c r="A34" s="19" t="str">
        <f>'Front Page'!A34</f>
        <v>Student 33</v>
      </c>
      <c r="B34" s="36"/>
      <c r="C34" s="77" t="b">
        <f t="shared" si="1"/>
        <v>0</v>
      </c>
      <c r="D34" s="98" t="str">
        <f t="shared" si="0"/>
        <v/>
      </c>
    </row>
    <row r="35" spans="1:4" x14ac:dyDescent="0.25">
      <c r="A35" s="20" t="str">
        <f>'Front Page'!A35</f>
        <v>Student 34</v>
      </c>
      <c r="B35" s="35"/>
      <c r="C35" s="79" t="b">
        <f t="shared" si="1"/>
        <v>0</v>
      </c>
      <c r="D35" s="122" t="str">
        <f t="shared" si="0"/>
        <v/>
      </c>
    </row>
    <row r="36" spans="1:4" x14ac:dyDescent="0.25">
      <c r="A36" s="19" t="str">
        <f>'Front Page'!A36</f>
        <v>Student 35</v>
      </c>
      <c r="B36" s="36"/>
      <c r="C36" s="77" t="b">
        <f t="shared" si="1"/>
        <v>0</v>
      </c>
      <c r="D36" s="98" t="str">
        <f t="shared" si="0"/>
        <v/>
      </c>
    </row>
    <row r="37" spans="1:4" x14ac:dyDescent="0.25">
      <c r="A37" s="20" t="str">
        <f>'Front Page'!A37</f>
        <v>Student 36</v>
      </c>
      <c r="B37" s="35"/>
      <c r="C37" s="79" t="b">
        <f t="shared" si="1"/>
        <v>0</v>
      </c>
      <c r="D37" s="122" t="str">
        <f t="shared" si="0"/>
        <v/>
      </c>
    </row>
    <row r="38" spans="1:4" x14ac:dyDescent="0.25">
      <c r="A38" s="19" t="str">
        <f>'Front Page'!A38</f>
        <v>Student 37</v>
      </c>
      <c r="B38" s="36"/>
      <c r="C38" s="77" t="b">
        <f t="shared" si="1"/>
        <v>0</v>
      </c>
      <c r="D38" s="98" t="str">
        <f t="shared" si="0"/>
        <v/>
      </c>
    </row>
    <row r="39" spans="1:4" x14ac:dyDescent="0.25">
      <c r="A39" s="20" t="str">
        <f>'Front Page'!A39</f>
        <v>Student 38</v>
      </c>
      <c r="B39" s="35"/>
      <c r="C39" s="79" t="b">
        <f t="shared" si="1"/>
        <v>0</v>
      </c>
      <c r="D39" s="122" t="str">
        <f t="shared" si="0"/>
        <v/>
      </c>
    </row>
    <row r="40" spans="1:4" x14ac:dyDescent="0.25">
      <c r="A40" s="19" t="str">
        <f>'Front Page'!A40</f>
        <v>Student 39</v>
      </c>
      <c r="B40" s="36"/>
      <c r="C40" s="77" t="b">
        <f t="shared" si="1"/>
        <v>0</v>
      </c>
      <c r="D40" s="98" t="str">
        <f t="shared" si="0"/>
        <v/>
      </c>
    </row>
    <row r="41" spans="1:4" ht="16.5" thickBot="1" x14ac:dyDescent="0.3">
      <c r="A41" s="21" t="str">
        <f>'Front Page'!A41</f>
        <v>Student 40</v>
      </c>
      <c r="B41" s="74"/>
      <c r="C41" s="81" t="b">
        <f t="shared" si="1"/>
        <v>0</v>
      </c>
      <c r="D41" s="123" t="str">
        <f t="shared" si="0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2"/>
  <sheetViews>
    <sheetView workbookViewId="0">
      <selection activeCell="B2" sqref="B2"/>
    </sheetView>
  </sheetViews>
  <sheetFormatPr defaultColWidth="8.85546875" defaultRowHeight="15.75" x14ac:dyDescent="0.25"/>
  <cols>
    <col min="1" max="1" width="20.7109375" style="94" customWidth="1"/>
    <col min="2" max="2" width="98.28515625" style="93" bestFit="1" customWidth="1"/>
    <col min="3" max="3" width="8.85546875" style="94" hidden="1" customWidth="1"/>
    <col min="4" max="4" width="8.85546875" style="94"/>
    <col min="5" max="5" width="76.7109375" style="93" hidden="1" customWidth="1"/>
    <col min="6" max="16384" width="8.85546875" style="93"/>
  </cols>
  <sheetData>
    <row r="1" spans="1:5" ht="33" thickTop="1" thickBot="1" x14ac:dyDescent="0.3">
      <c r="A1" s="121">
        <v>7.13</v>
      </c>
      <c r="B1" s="33" t="s">
        <v>214</v>
      </c>
      <c r="C1" s="76"/>
      <c r="D1" s="86" t="s">
        <v>0</v>
      </c>
    </row>
    <row r="2" spans="1:5" ht="16.5" thickTop="1" x14ac:dyDescent="0.25">
      <c r="A2" s="19" t="str">
        <f>'Front Page'!A2</f>
        <v>Student 1</v>
      </c>
      <c r="B2" s="46"/>
      <c r="C2" s="105" t="b">
        <f>IF(B2="5 - Always demonstrates responsibility, involvement, self-control and caring for self and others",5, IF(B2="4 - Often demonstrates responsibility, involvement, self-control and caring for self and others",4, IF(B2="3 - Sometimes demonstrates responsibility, involvement, self-control and caring for self and others",3, IF(B2="2 - Seldom demonstrates responsibility, involvement, self-control and caring for self and others", 2, IF(B2="1 - Has difficulty demonstrating responsibility, involvement, self-control and caring for self and others", 1)))))</f>
        <v>0</v>
      </c>
      <c r="D2" s="117" t="str">
        <f>IFERROR(AVERAGE(C2), "")</f>
        <v/>
      </c>
      <c r="E2" s="93" t="s">
        <v>219</v>
      </c>
    </row>
    <row r="3" spans="1:5" x14ac:dyDescent="0.25">
      <c r="A3" s="20" t="str">
        <f>'Front Page'!A3</f>
        <v>Student 2</v>
      </c>
      <c r="B3" s="52"/>
      <c r="C3" s="108" t="b">
        <f t="shared" ref="C3:C41" si="0">IF(B3="5 - Always demonstrates responsibility, involvement, self-control and caring for self and others",5, IF(B3="4 - Often demonstrates responsibility, involvement, self-control and caring for self and others",4, IF(B3="3 - Sometimes demonstrates responsibility, involvement, self-control and caring for self and others",3, IF(B3="2 - Seldom demonstrates responsibility, involvement, self-control and caring for self and others", 2, IF(B3="1 - Has difficulty demonstrating responsibility, involvement, self-control and caring for self and others", 1)))))</f>
        <v>0</v>
      </c>
      <c r="D3" s="118" t="str">
        <f>IFERROR(AVERAGE(C3), "")</f>
        <v/>
      </c>
      <c r="E3" s="93" t="s">
        <v>218</v>
      </c>
    </row>
    <row r="4" spans="1:5" x14ac:dyDescent="0.25">
      <c r="A4" s="19" t="str">
        <f>'Front Page'!A4</f>
        <v>Student 3</v>
      </c>
      <c r="B4" s="57"/>
      <c r="C4" s="110" t="b">
        <f t="shared" si="0"/>
        <v>0</v>
      </c>
      <c r="D4" s="119" t="str">
        <f t="shared" ref="D4:D41" si="1">IFERROR(AVERAGE(C4), "")</f>
        <v/>
      </c>
      <c r="E4" s="93" t="s">
        <v>217</v>
      </c>
    </row>
    <row r="5" spans="1:5" x14ac:dyDescent="0.25">
      <c r="A5" s="20" t="str">
        <f>'Front Page'!A5</f>
        <v>Student 4</v>
      </c>
      <c r="B5" s="52"/>
      <c r="C5" s="108" t="b">
        <f t="shared" si="0"/>
        <v>0</v>
      </c>
      <c r="D5" s="118" t="str">
        <f t="shared" si="1"/>
        <v/>
      </c>
      <c r="E5" s="93" t="s">
        <v>216</v>
      </c>
    </row>
    <row r="6" spans="1:5" x14ac:dyDescent="0.25">
      <c r="A6" s="19" t="str">
        <f>'Front Page'!A6</f>
        <v>Student 5</v>
      </c>
      <c r="B6" s="57"/>
      <c r="C6" s="110" t="b">
        <f t="shared" si="0"/>
        <v>0</v>
      </c>
      <c r="D6" s="119" t="str">
        <f t="shared" si="1"/>
        <v/>
      </c>
      <c r="E6" s="93" t="s">
        <v>215</v>
      </c>
    </row>
    <row r="7" spans="1:5" x14ac:dyDescent="0.25">
      <c r="A7" s="20" t="str">
        <f>'Front Page'!A7</f>
        <v>Student 6</v>
      </c>
      <c r="B7" s="52"/>
      <c r="C7" s="108" t="b">
        <f t="shared" si="0"/>
        <v>0</v>
      </c>
      <c r="D7" s="118" t="str">
        <f t="shared" si="1"/>
        <v/>
      </c>
    </row>
    <row r="8" spans="1:5" x14ac:dyDescent="0.25">
      <c r="A8" s="19" t="str">
        <f>'Front Page'!A8</f>
        <v>Student 7</v>
      </c>
      <c r="B8" s="57"/>
      <c r="C8" s="110" t="b">
        <f t="shared" si="0"/>
        <v>0</v>
      </c>
      <c r="D8" s="119" t="str">
        <f t="shared" si="1"/>
        <v/>
      </c>
    </row>
    <row r="9" spans="1:5" x14ac:dyDescent="0.25">
      <c r="A9" s="20" t="str">
        <f>'Front Page'!A9</f>
        <v>Student 8</v>
      </c>
      <c r="B9" s="52"/>
      <c r="C9" s="108" t="b">
        <f t="shared" si="0"/>
        <v>0</v>
      </c>
      <c r="D9" s="118" t="str">
        <f t="shared" si="1"/>
        <v/>
      </c>
    </row>
    <row r="10" spans="1:5" x14ac:dyDescent="0.25">
      <c r="A10" s="19" t="str">
        <f>'Front Page'!A10</f>
        <v>Student 9</v>
      </c>
      <c r="B10" s="57"/>
      <c r="C10" s="110" t="b">
        <f t="shared" si="0"/>
        <v>0</v>
      </c>
      <c r="D10" s="119" t="str">
        <f t="shared" si="1"/>
        <v/>
      </c>
    </row>
    <row r="11" spans="1:5" x14ac:dyDescent="0.25">
      <c r="A11" s="20" t="str">
        <f>'Front Page'!A11</f>
        <v>Student 10</v>
      </c>
      <c r="B11" s="52"/>
      <c r="C11" s="108" t="b">
        <f t="shared" si="0"/>
        <v>0</v>
      </c>
      <c r="D11" s="118" t="str">
        <f t="shared" si="1"/>
        <v/>
      </c>
    </row>
    <row r="12" spans="1:5" x14ac:dyDescent="0.25">
      <c r="A12" s="19" t="str">
        <f>'Front Page'!A12</f>
        <v>Student 11</v>
      </c>
      <c r="B12" s="57"/>
      <c r="C12" s="110" t="b">
        <f t="shared" si="0"/>
        <v>0</v>
      </c>
      <c r="D12" s="119" t="str">
        <f t="shared" si="1"/>
        <v/>
      </c>
    </row>
    <row r="13" spans="1:5" x14ac:dyDescent="0.25">
      <c r="A13" s="20" t="str">
        <f>'Front Page'!A13</f>
        <v>Student 12</v>
      </c>
      <c r="B13" s="52"/>
      <c r="C13" s="108" t="b">
        <f t="shared" si="0"/>
        <v>0</v>
      </c>
      <c r="D13" s="118" t="str">
        <f t="shared" si="1"/>
        <v/>
      </c>
    </row>
    <row r="14" spans="1:5" x14ac:dyDescent="0.25">
      <c r="A14" s="19" t="str">
        <f>'Front Page'!A14</f>
        <v>Student 13</v>
      </c>
      <c r="B14" s="57"/>
      <c r="C14" s="110" t="b">
        <f t="shared" si="0"/>
        <v>0</v>
      </c>
      <c r="D14" s="119" t="str">
        <f t="shared" si="1"/>
        <v/>
      </c>
    </row>
    <row r="15" spans="1:5" x14ac:dyDescent="0.25">
      <c r="A15" s="20" t="str">
        <f>'Front Page'!A15</f>
        <v>Student 14</v>
      </c>
      <c r="B15" s="52"/>
      <c r="C15" s="108" t="b">
        <f t="shared" si="0"/>
        <v>0</v>
      </c>
      <c r="D15" s="118" t="str">
        <f t="shared" si="1"/>
        <v/>
      </c>
    </row>
    <row r="16" spans="1:5" x14ac:dyDescent="0.25">
      <c r="A16" s="19" t="str">
        <f>'Front Page'!A16</f>
        <v>Student 15</v>
      </c>
      <c r="B16" s="57"/>
      <c r="C16" s="110" t="b">
        <f t="shared" si="0"/>
        <v>0</v>
      </c>
      <c r="D16" s="119" t="str">
        <f t="shared" si="1"/>
        <v/>
      </c>
    </row>
    <row r="17" spans="1:4" x14ac:dyDescent="0.25">
      <c r="A17" s="20" t="str">
        <f>'Front Page'!A17</f>
        <v>Student 16</v>
      </c>
      <c r="B17" s="52"/>
      <c r="C17" s="108" t="b">
        <f t="shared" si="0"/>
        <v>0</v>
      </c>
      <c r="D17" s="118" t="str">
        <f t="shared" si="1"/>
        <v/>
      </c>
    </row>
    <row r="18" spans="1:4" x14ac:dyDescent="0.25">
      <c r="A18" s="19" t="str">
        <f>'Front Page'!A18</f>
        <v>Student 17</v>
      </c>
      <c r="B18" s="57"/>
      <c r="C18" s="110" t="b">
        <f t="shared" si="0"/>
        <v>0</v>
      </c>
      <c r="D18" s="119" t="str">
        <f t="shared" si="1"/>
        <v/>
      </c>
    </row>
    <row r="19" spans="1:4" x14ac:dyDescent="0.25">
      <c r="A19" s="20" t="str">
        <f>'Front Page'!A19</f>
        <v>Student 18</v>
      </c>
      <c r="B19" s="52"/>
      <c r="C19" s="108" t="b">
        <f t="shared" si="0"/>
        <v>0</v>
      </c>
      <c r="D19" s="118" t="str">
        <f t="shared" si="1"/>
        <v/>
      </c>
    </row>
    <row r="20" spans="1:4" x14ac:dyDescent="0.25">
      <c r="A20" s="19" t="str">
        <f>'Front Page'!A20</f>
        <v>Student 19</v>
      </c>
      <c r="B20" s="57"/>
      <c r="C20" s="110" t="b">
        <f t="shared" si="0"/>
        <v>0</v>
      </c>
      <c r="D20" s="119" t="str">
        <f t="shared" si="1"/>
        <v/>
      </c>
    </row>
    <row r="21" spans="1:4" x14ac:dyDescent="0.25">
      <c r="A21" s="20" t="str">
        <f>'Front Page'!A21</f>
        <v>Student 20</v>
      </c>
      <c r="B21" s="52"/>
      <c r="C21" s="108" t="b">
        <f t="shared" si="0"/>
        <v>0</v>
      </c>
      <c r="D21" s="118" t="str">
        <f t="shared" si="1"/>
        <v/>
      </c>
    </row>
    <row r="22" spans="1:4" x14ac:dyDescent="0.25">
      <c r="A22" s="19" t="str">
        <f>'Front Page'!A22</f>
        <v>Student 21</v>
      </c>
      <c r="B22" s="57"/>
      <c r="C22" s="110" t="b">
        <f t="shared" si="0"/>
        <v>0</v>
      </c>
      <c r="D22" s="119" t="str">
        <f t="shared" si="1"/>
        <v/>
      </c>
    </row>
    <row r="23" spans="1:4" x14ac:dyDescent="0.25">
      <c r="A23" s="20" t="str">
        <f>'Front Page'!A23</f>
        <v>Student 22</v>
      </c>
      <c r="B23" s="52"/>
      <c r="C23" s="108" t="b">
        <f t="shared" si="0"/>
        <v>0</v>
      </c>
      <c r="D23" s="118" t="str">
        <f t="shared" si="1"/>
        <v/>
      </c>
    </row>
    <row r="24" spans="1:4" x14ac:dyDescent="0.25">
      <c r="A24" s="19" t="str">
        <f>'Front Page'!A24</f>
        <v>Student 23</v>
      </c>
      <c r="B24" s="57"/>
      <c r="C24" s="110" t="b">
        <f t="shared" si="0"/>
        <v>0</v>
      </c>
      <c r="D24" s="119" t="str">
        <f t="shared" si="1"/>
        <v/>
      </c>
    </row>
    <row r="25" spans="1:4" x14ac:dyDescent="0.25">
      <c r="A25" s="20" t="str">
        <f>'Front Page'!A25</f>
        <v>Student 24</v>
      </c>
      <c r="B25" s="52"/>
      <c r="C25" s="108" t="b">
        <f t="shared" si="0"/>
        <v>0</v>
      </c>
      <c r="D25" s="118" t="str">
        <f t="shared" si="1"/>
        <v/>
      </c>
    </row>
    <row r="26" spans="1:4" x14ac:dyDescent="0.25">
      <c r="A26" s="19" t="str">
        <f>'Front Page'!A26</f>
        <v>Student 25</v>
      </c>
      <c r="B26" s="57"/>
      <c r="C26" s="110" t="b">
        <f t="shared" si="0"/>
        <v>0</v>
      </c>
      <c r="D26" s="119" t="str">
        <f t="shared" si="1"/>
        <v/>
      </c>
    </row>
    <row r="27" spans="1:4" x14ac:dyDescent="0.25">
      <c r="A27" s="20" t="str">
        <f>'Front Page'!A27</f>
        <v>Student 26</v>
      </c>
      <c r="B27" s="52"/>
      <c r="C27" s="108" t="b">
        <f t="shared" si="0"/>
        <v>0</v>
      </c>
      <c r="D27" s="118" t="str">
        <f t="shared" si="1"/>
        <v/>
      </c>
    </row>
    <row r="28" spans="1:4" x14ac:dyDescent="0.25">
      <c r="A28" s="19" t="str">
        <f>'Front Page'!A28</f>
        <v>Student 27</v>
      </c>
      <c r="B28" s="57"/>
      <c r="C28" s="110" t="b">
        <f t="shared" si="0"/>
        <v>0</v>
      </c>
      <c r="D28" s="119" t="str">
        <f t="shared" si="1"/>
        <v/>
      </c>
    </row>
    <row r="29" spans="1:4" x14ac:dyDescent="0.25">
      <c r="A29" s="20" t="str">
        <f>'Front Page'!A29</f>
        <v>Student 28</v>
      </c>
      <c r="B29" s="52"/>
      <c r="C29" s="108" t="b">
        <f t="shared" si="0"/>
        <v>0</v>
      </c>
      <c r="D29" s="118" t="str">
        <f t="shared" si="1"/>
        <v/>
      </c>
    </row>
    <row r="30" spans="1:4" x14ac:dyDescent="0.25">
      <c r="A30" s="19" t="str">
        <f>'Front Page'!A30</f>
        <v>Student 29</v>
      </c>
      <c r="B30" s="57"/>
      <c r="C30" s="110" t="b">
        <f t="shared" si="0"/>
        <v>0</v>
      </c>
      <c r="D30" s="119" t="str">
        <f t="shared" si="1"/>
        <v/>
      </c>
    </row>
    <row r="31" spans="1:4" x14ac:dyDescent="0.25">
      <c r="A31" s="20" t="str">
        <f>'Front Page'!A31</f>
        <v>Student 30</v>
      </c>
      <c r="B31" s="52"/>
      <c r="C31" s="108" t="b">
        <f t="shared" si="0"/>
        <v>0</v>
      </c>
      <c r="D31" s="118" t="str">
        <f t="shared" si="1"/>
        <v/>
      </c>
    </row>
    <row r="32" spans="1:4" x14ac:dyDescent="0.25">
      <c r="A32" s="19" t="str">
        <f>'Front Page'!A32</f>
        <v>Student 31</v>
      </c>
      <c r="B32" s="57"/>
      <c r="C32" s="110" t="b">
        <f t="shared" si="0"/>
        <v>0</v>
      </c>
      <c r="D32" s="119" t="str">
        <f t="shared" si="1"/>
        <v/>
      </c>
    </row>
    <row r="33" spans="1:4" x14ac:dyDescent="0.25">
      <c r="A33" s="20" t="str">
        <f>'Front Page'!A33</f>
        <v>Student 32</v>
      </c>
      <c r="B33" s="52"/>
      <c r="C33" s="108" t="b">
        <f t="shared" si="0"/>
        <v>0</v>
      </c>
      <c r="D33" s="118" t="str">
        <f t="shared" si="1"/>
        <v/>
      </c>
    </row>
    <row r="34" spans="1:4" x14ac:dyDescent="0.25">
      <c r="A34" s="19" t="str">
        <f>'Front Page'!A34</f>
        <v>Student 33</v>
      </c>
      <c r="B34" s="57"/>
      <c r="C34" s="110" t="b">
        <f t="shared" si="0"/>
        <v>0</v>
      </c>
      <c r="D34" s="119" t="str">
        <f t="shared" si="1"/>
        <v/>
      </c>
    </row>
    <row r="35" spans="1:4" x14ac:dyDescent="0.25">
      <c r="A35" s="20" t="str">
        <f>'Front Page'!A35</f>
        <v>Student 34</v>
      </c>
      <c r="B35" s="52"/>
      <c r="C35" s="108" t="b">
        <f t="shared" si="0"/>
        <v>0</v>
      </c>
      <c r="D35" s="118" t="str">
        <f t="shared" si="1"/>
        <v/>
      </c>
    </row>
    <row r="36" spans="1:4" x14ac:dyDescent="0.25">
      <c r="A36" s="19" t="str">
        <f>'Front Page'!A36</f>
        <v>Student 35</v>
      </c>
      <c r="B36" s="57"/>
      <c r="C36" s="110" t="b">
        <f t="shared" si="0"/>
        <v>0</v>
      </c>
      <c r="D36" s="119" t="str">
        <f t="shared" si="1"/>
        <v/>
      </c>
    </row>
    <row r="37" spans="1:4" x14ac:dyDescent="0.25">
      <c r="A37" s="20" t="str">
        <f>'Front Page'!A37</f>
        <v>Student 36</v>
      </c>
      <c r="B37" s="52"/>
      <c r="C37" s="108" t="b">
        <f t="shared" si="0"/>
        <v>0</v>
      </c>
      <c r="D37" s="118" t="str">
        <f t="shared" si="1"/>
        <v/>
      </c>
    </row>
    <row r="38" spans="1:4" x14ac:dyDescent="0.25">
      <c r="A38" s="19" t="str">
        <f>'Front Page'!A38</f>
        <v>Student 37</v>
      </c>
      <c r="B38" s="57"/>
      <c r="C38" s="110" t="b">
        <f t="shared" si="0"/>
        <v>0</v>
      </c>
      <c r="D38" s="119" t="str">
        <f t="shared" si="1"/>
        <v/>
      </c>
    </row>
    <row r="39" spans="1:4" x14ac:dyDescent="0.25">
      <c r="A39" s="20" t="str">
        <f>'Front Page'!A39</f>
        <v>Student 38</v>
      </c>
      <c r="B39" s="52"/>
      <c r="C39" s="108" t="b">
        <f t="shared" si="0"/>
        <v>0</v>
      </c>
      <c r="D39" s="118" t="str">
        <f t="shared" si="1"/>
        <v/>
      </c>
    </row>
    <row r="40" spans="1:4" x14ac:dyDescent="0.25">
      <c r="A40" s="19" t="str">
        <f>'Front Page'!A40</f>
        <v>Student 39</v>
      </c>
      <c r="B40" s="57"/>
      <c r="C40" s="110" t="b">
        <f t="shared" si="0"/>
        <v>0</v>
      </c>
      <c r="D40" s="119" t="str">
        <f t="shared" si="1"/>
        <v/>
      </c>
    </row>
    <row r="41" spans="1:4" ht="16.5" thickBot="1" x14ac:dyDescent="0.3">
      <c r="A41" s="21" t="str">
        <f>'Front Page'!A41</f>
        <v>Student 40</v>
      </c>
      <c r="B41" s="115"/>
      <c r="C41" s="113" t="b">
        <f t="shared" si="0"/>
        <v>0</v>
      </c>
      <c r="D41" s="120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ColWidth="8.85546875" defaultRowHeight="15.75" x14ac:dyDescent="0.25"/>
  <cols>
    <col min="1" max="1" width="20.7109375" style="94" customWidth="1"/>
    <col min="2" max="2" width="87.85546875" style="93" bestFit="1" customWidth="1"/>
    <col min="3" max="3" width="8.85546875" style="94" hidden="1" customWidth="1"/>
    <col min="4" max="4" width="8.85546875" style="94"/>
    <col min="5" max="5" width="83.28515625" style="93" hidden="1" customWidth="1"/>
    <col min="6" max="16384" width="8.85546875" style="93"/>
  </cols>
  <sheetData>
    <row r="1" spans="1:5" s="124" customFormat="1" ht="31.5" customHeight="1" thickTop="1" thickBot="1" x14ac:dyDescent="0.3">
      <c r="A1" s="125">
        <v>7.14</v>
      </c>
      <c r="B1" s="33" t="s">
        <v>208</v>
      </c>
      <c r="C1" s="76"/>
      <c r="D1" s="86" t="s">
        <v>0</v>
      </c>
    </row>
    <row r="2" spans="1:5" ht="16.5" thickTop="1" x14ac:dyDescent="0.25">
      <c r="A2" s="19" t="str">
        <f>'Front Page'!A2</f>
        <v>Student 1</v>
      </c>
      <c r="B2" s="46"/>
      <c r="C2" s="105" t="b">
        <f>IF(B2="5 - Willingly participates in movement activities originating with Canada's Northern people",5, IF(B2="4 - Usually participates in movement activities originating with Canada's Northern people",4, IF(B2="3 - Often participates in movement activities originating with Canada's Northern people",3, IF(B2="2 - Does not fully engage in the activities", 2, IF(B2="1 - Does not participate in activities", 1)))))</f>
        <v>0</v>
      </c>
      <c r="D2" s="96" t="str">
        <f>IFERROR(AVERAGE(C2), "")</f>
        <v/>
      </c>
      <c r="E2" s="93" t="s">
        <v>209</v>
      </c>
    </row>
    <row r="3" spans="1:5" x14ac:dyDescent="0.25">
      <c r="A3" s="20" t="str">
        <f>'Front Page'!A3</f>
        <v>Student 2</v>
      </c>
      <c r="B3" s="52"/>
      <c r="C3" s="108" t="b">
        <f t="shared" ref="C3:C41" si="0">IF(B3="5 - Willingly participates in movement activities originating with Canada's Northern people",5, IF(B3="4 - Usually participates in movement activities originating with Canada's Northern people",4, IF(B3="3 - Often participates in movement activities originating with Canada's Northern people",3, IF(B3="2 - Does not fully engage in the activities", 2, IF(B3="1 - Does not participate in activities", 1)))))</f>
        <v>0</v>
      </c>
      <c r="D3" s="126" t="str">
        <f t="shared" ref="D3:D41" si="1">IFERROR(AVERAGE(C3), "")</f>
        <v/>
      </c>
      <c r="E3" s="93" t="s">
        <v>210</v>
      </c>
    </row>
    <row r="4" spans="1:5" x14ac:dyDescent="0.25">
      <c r="A4" s="19" t="str">
        <f>'Front Page'!A4</f>
        <v>Student 3</v>
      </c>
      <c r="B4" s="57"/>
      <c r="C4" s="110" t="b">
        <f t="shared" si="0"/>
        <v>0</v>
      </c>
      <c r="D4" s="96" t="str">
        <f t="shared" si="1"/>
        <v/>
      </c>
      <c r="E4" s="93" t="s">
        <v>211</v>
      </c>
    </row>
    <row r="5" spans="1:5" x14ac:dyDescent="0.25">
      <c r="A5" s="20" t="str">
        <f>'Front Page'!A5</f>
        <v>Student 4</v>
      </c>
      <c r="B5" s="52"/>
      <c r="C5" s="108" t="b">
        <f t="shared" si="0"/>
        <v>0</v>
      </c>
      <c r="D5" s="126" t="str">
        <f t="shared" si="1"/>
        <v/>
      </c>
      <c r="E5" s="93" t="s">
        <v>212</v>
      </c>
    </row>
    <row r="6" spans="1:5" x14ac:dyDescent="0.25">
      <c r="A6" s="19" t="str">
        <f>'Front Page'!A6</f>
        <v>Student 5</v>
      </c>
      <c r="B6" s="57"/>
      <c r="C6" s="110" t="b">
        <f t="shared" si="0"/>
        <v>0</v>
      </c>
      <c r="D6" s="96" t="str">
        <f t="shared" si="1"/>
        <v/>
      </c>
      <c r="E6" s="93" t="s">
        <v>213</v>
      </c>
    </row>
    <row r="7" spans="1:5" x14ac:dyDescent="0.25">
      <c r="A7" s="20" t="str">
        <f>'Front Page'!A7</f>
        <v>Student 6</v>
      </c>
      <c r="B7" s="52"/>
      <c r="C7" s="108" t="b">
        <f t="shared" si="0"/>
        <v>0</v>
      </c>
      <c r="D7" s="126" t="str">
        <f t="shared" si="1"/>
        <v/>
      </c>
    </row>
    <row r="8" spans="1:5" x14ac:dyDescent="0.25">
      <c r="A8" s="19" t="str">
        <f>'Front Page'!A8</f>
        <v>Student 7</v>
      </c>
      <c r="B8" s="57"/>
      <c r="C8" s="110" t="b">
        <f t="shared" si="0"/>
        <v>0</v>
      </c>
      <c r="D8" s="96" t="str">
        <f t="shared" si="1"/>
        <v/>
      </c>
    </row>
    <row r="9" spans="1:5" x14ac:dyDescent="0.25">
      <c r="A9" s="20" t="str">
        <f>'Front Page'!A9</f>
        <v>Student 8</v>
      </c>
      <c r="B9" s="52"/>
      <c r="C9" s="108" t="b">
        <f t="shared" si="0"/>
        <v>0</v>
      </c>
      <c r="D9" s="126" t="str">
        <f t="shared" si="1"/>
        <v/>
      </c>
    </row>
    <row r="10" spans="1:5" x14ac:dyDescent="0.25">
      <c r="A10" s="19" t="str">
        <f>'Front Page'!A10</f>
        <v>Student 9</v>
      </c>
      <c r="B10" s="57"/>
      <c r="C10" s="110" t="b">
        <f t="shared" si="0"/>
        <v>0</v>
      </c>
      <c r="D10" s="96" t="str">
        <f t="shared" si="1"/>
        <v/>
      </c>
    </row>
    <row r="11" spans="1:5" x14ac:dyDescent="0.25">
      <c r="A11" s="20" t="str">
        <f>'Front Page'!A11</f>
        <v>Student 10</v>
      </c>
      <c r="B11" s="52"/>
      <c r="C11" s="108" t="b">
        <f t="shared" si="0"/>
        <v>0</v>
      </c>
      <c r="D11" s="126" t="str">
        <f t="shared" si="1"/>
        <v/>
      </c>
    </row>
    <row r="12" spans="1:5" x14ac:dyDescent="0.25">
      <c r="A12" s="19" t="str">
        <f>'Front Page'!A12</f>
        <v>Student 11</v>
      </c>
      <c r="B12" s="57"/>
      <c r="C12" s="110" t="b">
        <f t="shared" si="0"/>
        <v>0</v>
      </c>
      <c r="D12" s="96" t="str">
        <f t="shared" si="1"/>
        <v/>
      </c>
    </row>
    <row r="13" spans="1:5" x14ac:dyDescent="0.25">
      <c r="A13" s="20" t="str">
        <f>'Front Page'!A13</f>
        <v>Student 12</v>
      </c>
      <c r="B13" s="52"/>
      <c r="C13" s="108" t="b">
        <f t="shared" si="0"/>
        <v>0</v>
      </c>
      <c r="D13" s="126" t="str">
        <f t="shared" si="1"/>
        <v/>
      </c>
    </row>
    <row r="14" spans="1:5" x14ac:dyDescent="0.25">
      <c r="A14" s="19" t="str">
        <f>'Front Page'!A14</f>
        <v>Student 13</v>
      </c>
      <c r="B14" s="57"/>
      <c r="C14" s="110" t="b">
        <f t="shared" si="0"/>
        <v>0</v>
      </c>
      <c r="D14" s="96" t="str">
        <f t="shared" si="1"/>
        <v/>
      </c>
    </row>
    <row r="15" spans="1:5" x14ac:dyDescent="0.25">
      <c r="A15" s="20" t="str">
        <f>'Front Page'!A15</f>
        <v>Student 14</v>
      </c>
      <c r="B15" s="52"/>
      <c r="C15" s="108" t="b">
        <f t="shared" si="0"/>
        <v>0</v>
      </c>
      <c r="D15" s="126" t="str">
        <f t="shared" si="1"/>
        <v/>
      </c>
    </row>
    <row r="16" spans="1:5" x14ac:dyDescent="0.25">
      <c r="A16" s="19" t="str">
        <f>'Front Page'!A16</f>
        <v>Student 15</v>
      </c>
      <c r="B16" s="57"/>
      <c r="C16" s="110" t="b">
        <f t="shared" si="0"/>
        <v>0</v>
      </c>
      <c r="D16" s="96" t="str">
        <f t="shared" si="1"/>
        <v/>
      </c>
    </row>
    <row r="17" spans="1:4" x14ac:dyDescent="0.25">
      <c r="A17" s="20" t="str">
        <f>'Front Page'!A17</f>
        <v>Student 16</v>
      </c>
      <c r="B17" s="52"/>
      <c r="C17" s="108" t="b">
        <f t="shared" si="0"/>
        <v>0</v>
      </c>
      <c r="D17" s="126" t="str">
        <f t="shared" si="1"/>
        <v/>
      </c>
    </row>
    <row r="18" spans="1:4" x14ac:dyDescent="0.25">
      <c r="A18" s="19" t="str">
        <f>'Front Page'!A18</f>
        <v>Student 17</v>
      </c>
      <c r="B18" s="57"/>
      <c r="C18" s="110" t="b">
        <f t="shared" si="0"/>
        <v>0</v>
      </c>
      <c r="D18" s="96" t="str">
        <f t="shared" si="1"/>
        <v/>
      </c>
    </row>
    <row r="19" spans="1:4" x14ac:dyDescent="0.25">
      <c r="A19" s="20" t="str">
        <f>'Front Page'!A19</f>
        <v>Student 18</v>
      </c>
      <c r="B19" s="52"/>
      <c r="C19" s="108" t="b">
        <f t="shared" si="0"/>
        <v>0</v>
      </c>
      <c r="D19" s="126" t="str">
        <f t="shared" si="1"/>
        <v/>
      </c>
    </row>
    <row r="20" spans="1:4" x14ac:dyDescent="0.25">
      <c r="A20" s="19" t="str">
        <f>'Front Page'!A20</f>
        <v>Student 19</v>
      </c>
      <c r="B20" s="57"/>
      <c r="C20" s="110" t="b">
        <f t="shared" si="0"/>
        <v>0</v>
      </c>
      <c r="D20" s="96" t="str">
        <f t="shared" si="1"/>
        <v/>
      </c>
    </row>
    <row r="21" spans="1:4" x14ac:dyDescent="0.25">
      <c r="A21" s="20" t="str">
        <f>'Front Page'!A21</f>
        <v>Student 20</v>
      </c>
      <c r="B21" s="52"/>
      <c r="C21" s="108" t="b">
        <f t="shared" si="0"/>
        <v>0</v>
      </c>
      <c r="D21" s="126" t="str">
        <f t="shared" si="1"/>
        <v/>
      </c>
    </row>
    <row r="22" spans="1:4" x14ac:dyDescent="0.25">
      <c r="A22" s="19" t="str">
        <f>'Front Page'!A22</f>
        <v>Student 21</v>
      </c>
      <c r="B22" s="57"/>
      <c r="C22" s="110" t="b">
        <f t="shared" si="0"/>
        <v>0</v>
      </c>
      <c r="D22" s="96" t="str">
        <f t="shared" si="1"/>
        <v/>
      </c>
    </row>
    <row r="23" spans="1:4" x14ac:dyDescent="0.25">
      <c r="A23" s="20" t="str">
        <f>'Front Page'!A23</f>
        <v>Student 22</v>
      </c>
      <c r="B23" s="52"/>
      <c r="C23" s="108" t="b">
        <f t="shared" si="0"/>
        <v>0</v>
      </c>
      <c r="D23" s="126" t="str">
        <f t="shared" si="1"/>
        <v/>
      </c>
    </row>
    <row r="24" spans="1:4" x14ac:dyDescent="0.25">
      <c r="A24" s="19" t="str">
        <f>'Front Page'!A24</f>
        <v>Student 23</v>
      </c>
      <c r="B24" s="57"/>
      <c r="C24" s="110" t="b">
        <f t="shared" si="0"/>
        <v>0</v>
      </c>
      <c r="D24" s="96" t="str">
        <f t="shared" si="1"/>
        <v/>
      </c>
    </row>
    <row r="25" spans="1:4" x14ac:dyDescent="0.25">
      <c r="A25" s="20" t="str">
        <f>'Front Page'!A25</f>
        <v>Student 24</v>
      </c>
      <c r="B25" s="52"/>
      <c r="C25" s="108" t="b">
        <f t="shared" si="0"/>
        <v>0</v>
      </c>
      <c r="D25" s="126" t="str">
        <f t="shared" si="1"/>
        <v/>
      </c>
    </row>
    <row r="26" spans="1:4" x14ac:dyDescent="0.25">
      <c r="A26" s="19" t="str">
        <f>'Front Page'!A26</f>
        <v>Student 25</v>
      </c>
      <c r="B26" s="57"/>
      <c r="C26" s="110" t="b">
        <f t="shared" si="0"/>
        <v>0</v>
      </c>
      <c r="D26" s="96" t="str">
        <f t="shared" si="1"/>
        <v/>
      </c>
    </row>
    <row r="27" spans="1:4" x14ac:dyDescent="0.25">
      <c r="A27" s="20" t="str">
        <f>'Front Page'!A27</f>
        <v>Student 26</v>
      </c>
      <c r="B27" s="52"/>
      <c r="C27" s="108" t="b">
        <f t="shared" si="0"/>
        <v>0</v>
      </c>
      <c r="D27" s="126" t="str">
        <f t="shared" si="1"/>
        <v/>
      </c>
    </row>
    <row r="28" spans="1:4" x14ac:dyDescent="0.25">
      <c r="A28" s="19" t="str">
        <f>'Front Page'!A28</f>
        <v>Student 27</v>
      </c>
      <c r="B28" s="57"/>
      <c r="C28" s="110" t="b">
        <f t="shared" si="0"/>
        <v>0</v>
      </c>
      <c r="D28" s="96" t="str">
        <f t="shared" si="1"/>
        <v/>
      </c>
    </row>
    <row r="29" spans="1:4" x14ac:dyDescent="0.25">
      <c r="A29" s="20" t="str">
        <f>'Front Page'!A29</f>
        <v>Student 28</v>
      </c>
      <c r="B29" s="52"/>
      <c r="C29" s="108" t="b">
        <f t="shared" si="0"/>
        <v>0</v>
      </c>
      <c r="D29" s="126" t="str">
        <f t="shared" si="1"/>
        <v/>
      </c>
    </row>
    <row r="30" spans="1:4" x14ac:dyDescent="0.25">
      <c r="A30" s="19" t="str">
        <f>'Front Page'!A30</f>
        <v>Student 29</v>
      </c>
      <c r="B30" s="57"/>
      <c r="C30" s="110" t="b">
        <f t="shared" si="0"/>
        <v>0</v>
      </c>
      <c r="D30" s="96" t="str">
        <f t="shared" si="1"/>
        <v/>
      </c>
    </row>
    <row r="31" spans="1:4" x14ac:dyDescent="0.25">
      <c r="A31" s="20" t="str">
        <f>'Front Page'!A31</f>
        <v>Student 30</v>
      </c>
      <c r="B31" s="52"/>
      <c r="C31" s="108" t="b">
        <f t="shared" si="0"/>
        <v>0</v>
      </c>
      <c r="D31" s="126" t="str">
        <f t="shared" si="1"/>
        <v/>
      </c>
    </row>
    <row r="32" spans="1:4" x14ac:dyDescent="0.25">
      <c r="A32" s="19" t="str">
        <f>'Front Page'!A32</f>
        <v>Student 31</v>
      </c>
      <c r="B32" s="57"/>
      <c r="C32" s="110" t="b">
        <f t="shared" si="0"/>
        <v>0</v>
      </c>
      <c r="D32" s="96" t="str">
        <f t="shared" si="1"/>
        <v/>
      </c>
    </row>
    <row r="33" spans="1:4" x14ac:dyDescent="0.25">
      <c r="A33" s="20" t="str">
        <f>'Front Page'!A33</f>
        <v>Student 32</v>
      </c>
      <c r="B33" s="52"/>
      <c r="C33" s="108" t="b">
        <f t="shared" si="0"/>
        <v>0</v>
      </c>
      <c r="D33" s="126" t="str">
        <f t="shared" si="1"/>
        <v/>
      </c>
    </row>
    <row r="34" spans="1:4" x14ac:dyDescent="0.25">
      <c r="A34" s="19" t="str">
        <f>'Front Page'!A34</f>
        <v>Student 33</v>
      </c>
      <c r="B34" s="57"/>
      <c r="C34" s="110" t="b">
        <f t="shared" si="0"/>
        <v>0</v>
      </c>
      <c r="D34" s="96" t="str">
        <f t="shared" si="1"/>
        <v/>
      </c>
    </row>
    <row r="35" spans="1:4" x14ac:dyDescent="0.25">
      <c r="A35" s="20" t="str">
        <f>'Front Page'!A35</f>
        <v>Student 34</v>
      </c>
      <c r="B35" s="52"/>
      <c r="C35" s="108" t="b">
        <f t="shared" si="0"/>
        <v>0</v>
      </c>
      <c r="D35" s="126" t="str">
        <f t="shared" si="1"/>
        <v/>
      </c>
    </row>
    <row r="36" spans="1:4" x14ac:dyDescent="0.25">
      <c r="A36" s="19" t="str">
        <f>'Front Page'!A36</f>
        <v>Student 35</v>
      </c>
      <c r="B36" s="57"/>
      <c r="C36" s="110" t="b">
        <f t="shared" si="0"/>
        <v>0</v>
      </c>
      <c r="D36" s="96" t="str">
        <f t="shared" si="1"/>
        <v/>
      </c>
    </row>
    <row r="37" spans="1:4" x14ac:dyDescent="0.25">
      <c r="A37" s="20" t="str">
        <f>'Front Page'!A37</f>
        <v>Student 36</v>
      </c>
      <c r="B37" s="52"/>
      <c r="C37" s="108" t="b">
        <f t="shared" si="0"/>
        <v>0</v>
      </c>
      <c r="D37" s="126" t="str">
        <f t="shared" si="1"/>
        <v/>
      </c>
    </row>
    <row r="38" spans="1:4" x14ac:dyDescent="0.25">
      <c r="A38" s="19" t="str">
        <f>'Front Page'!A38</f>
        <v>Student 37</v>
      </c>
      <c r="B38" s="57"/>
      <c r="C38" s="110" t="b">
        <f t="shared" si="0"/>
        <v>0</v>
      </c>
      <c r="D38" s="96" t="str">
        <f t="shared" si="1"/>
        <v/>
      </c>
    </row>
    <row r="39" spans="1:4" x14ac:dyDescent="0.25">
      <c r="A39" s="20" t="str">
        <f>'Front Page'!A39</f>
        <v>Student 38</v>
      </c>
      <c r="B39" s="52"/>
      <c r="C39" s="108" t="b">
        <f t="shared" si="0"/>
        <v>0</v>
      </c>
      <c r="D39" s="126" t="str">
        <f t="shared" si="1"/>
        <v/>
      </c>
    </row>
    <row r="40" spans="1:4" x14ac:dyDescent="0.25">
      <c r="A40" s="19" t="str">
        <f>'Front Page'!A40</f>
        <v>Student 39</v>
      </c>
      <c r="B40" s="57"/>
      <c r="C40" s="110" t="b">
        <f t="shared" si="0"/>
        <v>0</v>
      </c>
      <c r="D40" s="96" t="str">
        <f t="shared" si="1"/>
        <v/>
      </c>
    </row>
    <row r="41" spans="1:4" ht="16.5" thickBot="1" x14ac:dyDescent="0.3">
      <c r="A41" s="21" t="str">
        <f>'Front Page'!A41</f>
        <v>Student 40</v>
      </c>
      <c r="B41" s="115"/>
      <c r="C41" s="113" t="b">
        <f t="shared" si="0"/>
        <v>0</v>
      </c>
      <c r="D41" s="123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42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ColWidth="8.85546875" defaultRowHeight="15" x14ac:dyDescent="0.25"/>
  <cols>
    <col min="1" max="1" width="20.7109375" customWidth="1"/>
    <col min="2" max="2" width="38.140625" style="37" customWidth="1"/>
    <col min="3" max="3" width="13" hidden="1" customWidth="1"/>
    <col min="4" max="4" width="44.140625" style="37" bestFit="1" customWidth="1"/>
    <col min="5" max="5" width="7.85546875" hidden="1" customWidth="1"/>
    <col min="6" max="6" width="46.85546875" style="37" bestFit="1" customWidth="1"/>
    <col min="7" max="7" width="9.140625" hidden="1" customWidth="1"/>
    <col min="8" max="8" width="34.140625" style="37" customWidth="1"/>
    <col min="9" max="9" width="9.140625" hidden="1" customWidth="1"/>
    <col min="10" max="10" width="94.42578125" style="37" bestFit="1" customWidth="1"/>
    <col min="11" max="11" width="9.140625" hidden="1" customWidth="1"/>
    <col min="12" max="12" width="74" style="37" bestFit="1" customWidth="1"/>
    <col min="13" max="13" width="9.140625" hidden="1" customWidth="1"/>
    <col min="14" max="14" width="8.85546875" style="44"/>
    <col min="16" max="16" width="34.7109375" hidden="1" customWidth="1"/>
    <col min="17" max="17" width="40.7109375" hidden="1" customWidth="1"/>
    <col min="18" max="18" width="44.42578125" hidden="1" customWidth="1"/>
    <col min="19" max="19" width="30.85546875" hidden="1" customWidth="1"/>
    <col min="20" max="20" width="85.42578125" hidden="1" customWidth="1"/>
    <col min="21" max="21" width="69.7109375" hidden="1" customWidth="1"/>
  </cols>
  <sheetData>
    <row r="1" spans="1:21" s="1" customFormat="1" ht="48.75" thickTop="1" thickBot="1" x14ac:dyDescent="0.3">
      <c r="A1" s="4">
        <v>7.1</v>
      </c>
      <c r="B1" s="33" t="s">
        <v>62</v>
      </c>
      <c r="C1" s="14"/>
      <c r="D1" s="33" t="s">
        <v>73</v>
      </c>
      <c r="E1" s="14"/>
      <c r="F1" s="33" t="s">
        <v>75</v>
      </c>
      <c r="G1" s="14"/>
      <c r="H1" s="33" t="s">
        <v>76</v>
      </c>
      <c r="I1" s="14"/>
      <c r="J1" s="33" t="s">
        <v>77</v>
      </c>
      <c r="K1" s="14"/>
      <c r="L1" s="42" t="s">
        <v>78</v>
      </c>
      <c r="M1" s="15"/>
      <c r="N1" s="43" t="s">
        <v>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</row>
    <row r="2" spans="1:21" ht="15" customHeight="1" thickTop="1" x14ac:dyDescent="0.25">
      <c r="A2" s="45" t="str">
        <f>'Front Page'!A2</f>
        <v>Student 1</v>
      </c>
      <c r="B2" s="46"/>
      <c r="C2" s="47" t="b">
        <f>IF(B2="5 - Can exceed 11 consecutive minutes",5, IF(B2="4 - Can exceed 9 consecutive minutes",4, IF(B2="3 - Can exceed 7 consecutive minutes",3, IF(B2="2 - Can exceed 5 consecutive minutes", 2, IF(B2="1 - Less than 5 minutes", 1)))))</f>
        <v>0</v>
      </c>
      <c r="D2" s="48"/>
      <c r="E2" s="47" t="b">
        <f t="shared" ref="E2:E41" si="0">IF(D2="5 - Can demonstrate for at least 20 exercises",5, IF(D2="4 - Can demonstrate for at least 15 exercises",4, IF(D2="3 - Can demonstrate for at least 10 exercises",3, IF(D2="2 - Can demonstrate for at least 5 exercises", 2, IF(D2="1 - Can demonstrate for less than 5 exercises", 1)))))</f>
        <v>0</v>
      </c>
      <c r="F2" s="48"/>
      <c r="G2" s="47" t="b">
        <f t="shared" ref="G2:G41" si="1">IF(F2="5 - Can demonstrate at least 10",5, IF(F2="4 - Can demonstrate at least 8",4, IF(F2="3 - Can demonstrate at least 6",3, IF(F2="2 - Can demonstrate at least 4 or less", 2, IF(F2="1 - Has not demonstrated appropriate technique", 1)))))</f>
        <v>0</v>
      </c>
      <c r="H2" s="48"/>
      <c r="I2" s="47" t="b">
        <f t="shared" ref="I2:I41" si="2">IF(H2="5 - Can lead for at least 5 minutes",5, IF(H2="4 - Can lead for at least 4 minutes",4, IF(H2="3 - Can lead for at least 3 minutes",3, IF(H2="2 - Can lead for at least 2 minutes", 2, IF(H2="1 - Can lead for 1 minute or less", 1)))))</f>
        <v>0</v>
      </c>
      <c r="J2" s="48"/>
      <c r="K2" s="47" t="b">
        <f t="shared" ref="K2:K41" si="3">IF(J2="5 - Evaluates, creates and reflects on a personal fitness plan which incorporates FITT principles",5, IF(J2="4 - Evaluates and creates a personal fitness plan which incorporates FITT principles",4, IF(J2="3 - Creates a personal fitness plan which includes only 2 of the health related fitness components",3, IF(J2="2 - Creates a personal fitness plan which includes 1 of the health related components", 2, IF(J2="1 - Has not created a fitness plan", 1)))))</f>
        <v>0</v>
      </c>
      <c r="L2" s="48"/>
      <c r="M2" s="49" t="b">
        <f>IF(L2="5 - Able to calculate target heart zone and draw conclusions from the results",5, IF(L2="4 - Able to calculate target heart zone",4, IF(L2="3",3, IF(L2="2", 2, IF(L2="1 - Unable to calculate target heart rate zone", 1)))))</f>
        <v>0</v>
      </c>
      <c r="N2" s="50" t="str">
        <f>IFERROR(AVERAGE(C2, E2, G2, I2, K2, M2), "")</f>
        <v/>
      </c>
      <c r="P2" t="s">
        <v>38</v>
      </c>
      <c r="Q2" t="s">
        <v>43</v>
      </c>
      <c r="R2" t="s">
        <v>74</v>
      </c>
      <c r="S2" t="s">
        <v>51</v>
      </c>
      <c r="T2" s="2" t="s">
        <v>79</v>
      </c>
      <c r="U2" s="3" t="s">
        <v>59</v>
      </c>
    </row>
    <row r="3" spans="1:21" ht="15" customHeight="1" x14ac:dyDescent="0.25">
      <c r="A3" s="51" t="str">
        <f>'Front Page'!A3</f>
        <v>Student 2</v>
      </c>
      <c r="B3" s="52"/>
      <c r="C3" s="53" t="b">
        <f t="shared" ref="C3:C41" si="4">IF(B3="5 - Can exceed 11 consecutive minutes",5, IF(B3="4 - Can exceed 9 consecutive minutes",4, IF(B3="3 - Can exceed 7 consecutive minutes",3, IF(B3="2 - Can exceed 5 consecutive minutes", 2, IF(B3="1 - Less than 5 minutes", 1)))))</f>
        <v>0</v>
      </c>
      <c r="D3" s="54"/>
      <c r="E3" s="53" t="b">
        <f t="shared" si="0"/>
        <v>0</v>
      </c>
      <c r="F3" s="54"/>
      <c r="G3" s="53" t="b">
        <f t="shared" si="1"/>
        <v>0</v>
      </c>
      <c r="H3" s="54"/>
      <c r="I3" s="53" t="b">
        <f t="shared" si="2"/>
        <v>0</v>
      </c>
      <c r="J3" s="54"/>
      <c r="K3" s="53" t="b">
        <f t="shared" si="3"/>
        <v>0</v>
      </c>
      <c r="L3" s="54"/>
      <c r="M3" s="55" t="b">
        <f t="shared" ref="M3:M41" si="5">IF(L3="5 - Able to calculate target heart zone and draw conclusions from the results",5, IF(L3="4 - Able to calculate target heart zone",4, IF(L3="3",3, IF(L3="2", 2, IF(L3="1 - Unable to calculate target heart rate zone", 1)))))</f>
        <v>0</v>
      </c>
      <c r="N3" s="56" t="str">
        <f t="shared" ref="N3:N41" si="6">IFERROR(AVERAGE(C3, E3, G3, I3, K3, M3), "")</f>
        <v/>
      </c>
      <c r="P3" t="s">
        <v>39</v>
      </c>
      <c r="Q3" t="s">
        <v>42</v>
      </c>
      <c r="R3" t="s">
        <v>47</v>
      </c>
      <c r="S3" t="s">
        <v>52</v>
      </c>
      <c r="T3" s="2" t="s">
        <v>80</v>
      </c>
      <c r="U3" s="3" t="s">
        <v>60</v>
      </c>
    </row>
    <row r="4" spans="1:21" ht="15" customHeight="1" x14ac:dyDescent="0.25">
      <c r="A4" s="45" t="str">
        <f>'Front Page'!A4</f>
        <v>Student 3</v>
      </c>
      <c r="B4" s="57"/>
      <c r="C4" s="47" t="b">
        <f>IF(B4="5 - Can exceed 11 consecutive minutes",5, IF(B4="4 - Can exceed 9 consecutive minutes",4, IF(B4="3 - Can exceed 7 consecutive minutes",3, IF(B4="2 - Can exceed 5 consecutive minutes", 2, IF(B4="1 - Less than 5 minutes", 1)))))</f>
        <v>0</v>
      </c>
      <c r="D4" s="58"/>
      <c r="E4" s="47" t="b">
        <f t="shared" si="0"/>
        <v>0</v>
      </c>
      <c r="F4" s="58"/>
      <c r="G4" s="47" t="b">
        <f t="shared" si="1"/>
        <v>0</v>
      </c>
      <c r="H4" s="58"/>
      <c r="I4" s="47" t="b">
        <f t="shared" si="2"/>
        <v>0</v>
      </c>
      <c r="J4" s="58"/>
      <c r="K4" s="47" t="b">
        <f t="shared" si="3"/>
        <v>0</v>
      </c>
      <c r="L4" s="58"/>
      <c r="M4" s="59" t="b">
        <f t="shared" si="5"/>
        <v>0</v>
      </c>
      <c r="N4" s="50" t="str">
        <f t="shared" si="6"/>
        <v/>
      </c>
      <c r="P4" t="s">
        <v>37</v>
      </c>
      <c r="Q4" t="s">
        <v>44</v>
      </c>
      <c r="R4" t="s">
        <v>48</v>
      </c>
      <c r="S4" t="s">
        <v>53</v>
      </c>
      <c r="T4" s="2" t="s">
        <v>56</v>
      </c>
      <c r="U4" s="3" t="s">
        <v>61</v>
      </c>
    </row>
    <row r="5" spans="1:21" ht="15" customHeight="1" x14ac:dyDescent="0.25">
      <c r="A5" s="51" t="str">
        <f>'Front Page'!A5</f>
        <v>Student 4</v>
      </c>
      <c r="B5" s="52"/>
      <c r="C5" s="53" t="b">
        <f t="shared" si="4"/>
        <v>0</v>
      </c>
      <c r="D5" s="54"/>
      <c r="E5" s="53" t="b">
        <f t="shared" si="0"/>
        <v>0</v>
      </c>
      <c r="F5" s="54"/>
      <c r="G5" s="53" t="b">
        <f t="shared" si="1"/>
        <v>0</v>
      </c>
      <c r="H5" s="54"/>
      <c r="I5" s="53" t="b">
        <f t="shared" si="2"/>
        <v>0</v>
      </c>
      <c r="J5" s="54"/>
      <c r="K5" s="53" t="b">
        <f t="shared" si="3"/>
        <v>0</v>
      </c>
      <c r="L5" s="54"/>
      <c r="M5" s="55" t="b">
        <f t="shared" si="5"/>
        <v>0</v>
      </c>
      <c r="N5" s="56" t="str">
        <f t="shared" si="6"/>
        <v/>
      </c>
      <c r="P5" t="s">
        <v>41</v>
      </c>
      <c r="Q5" t="s">
        <v>45</v>
      </c>
      <c r="R5" t="s">
        <v>49</v>
      </c>
      <c r="S5" t="s">
        <v>54</v>
      </c>
      <c r="T5" s="2" t="s">
        <v>57</v>
      </c>
      <c r="U5" s="3"/>
    </row>
    <row r="6" spans="1:21" ht="15.75" x14ac:dyDescent="0.25">
      <c r="A6" s="45" t="str">
        <f>'Front Page'!A6</f>
        <v>Student 5</v>
      </c>
      <c r="B6" s="57"/>
      <c r="C6" s="47" t="b">
        <f t="shared" si="4"/>
        <v>0</v>
      </c>
      <c r="D6" s="58"/>
      <c r="E6" s="47" t="b">
        <f t="shared" si="0"/>
        <v>0</v>
      </c>
      <c r="F6" s="58"/>
      <c r="G6" s="47" t="b">
        <f t="shared" si="1"/>
        <v>0</v>
      </c>
      <c r="H6" s="58"/>
      <c r="I6" s="47" t="b">
        <f t="shared" si="2"/>
        <v>0</v>
      </c>
      <c r="J6" s="58"/>
      <c r="K6" s="47" t="b">
        <f t="shared" si="3"/>
        <v>0</v>
      </c>
      <c r="L6" s="58"/>
      <c r="M6" s="59" t="b">
        <f t="shared" si="5"/>
        <v>0</v>
      </c>
      <c r="N6" s="50" t="str">
        <f t="shared" si="6"/>
        <v/>
      </c>
      <c r="P6" t="s">
        <v>40</v>
      </c>
      <c r="Q6" t="s">
        <v>46</v>
      </c>
      <c r="R6" t="s">
        <v>50</v>
      </c>
      <c r="S6" t="s">
        <v>55</v>
      </c>
      <c r="T6" s="2" t="s">
        <v>58</v>
      </c>
    </row>
    <row r="7" spans="1:21" ht="15.75" x14ac:dyDescent="0.25">
      <c r="A7" s="51" t="str">
        <f>'Front Page'!A7</f>
        <v>Student 6</v>
      </c>
      <c r="B7" s="52"/>
      <c r="C7" s="53" t="b">
        <f t="shared" si="4"/>
        <v>0</v>
      </c>
      <c r="D7" s="54"/>
      <c r="E7" s="53" t="b">
        <f t="shared" si="0"/>
        <v>0</v>
      </c>
      <c r="F7" s="54"/>
      <c r="G7" s="53" t="b">
        <f t="shared" si="1"/>
        <v>0</v>
      </c>
      <c r="H7" s="54"/>
      <c r="I7" s="53" t="b">
        <f t="shared" si="2"/>
        <v>0</v>
      </c>
      <c r="J7" s="54"/>
      <c r="K7" s="53" t="b">
        <f t="shared" si="3"/>
        <v>0</v>
      </c>
      <c r="L7" s="54"/>
      <c r="M7" s="55" t="b">
        <f t="shared" si="5"/>
        <v>0</v>
      </c>
      <c r="N7" s="56" t="str">
        <f t="shared" si="6"/>
        <v/>
      </c>
    </row>
    <row r="8" spans="1:21" ht="15" customHeight="1" x14ac:dyDescent="0.25">
      <c r="A8" s="45" t="str">
        <f>'Front Page'!A8</f>
        <v>Student 7</v>
      </c>
      <c r="B8" s="57"/>
      <c r="C8" s="47" t="b">
        <f t="shared" si="4"/>
        <v>0</v>
      </c>
      <c r="D8" s="58"/>
      <c r="E8" s="47" t="b">
        <f t="shared" si="0"/>
        <v>0</v>
      </c>
      <c r="F8" s="58"/>
      <c r="G8" s="47" t="b">
        <f t="shared" si="1"/>
        <v>0</v>
      </c>
      <c r="H8" s="58"/>
      <c r="I8" s="47" t="b">
        <f t="shared" si="2"/>
        <v>0</v>
      </c>
      <c r="J8" s="58"/>
      <c r="K8" s="47" t="b">
        <f t="shared" si="3"/>
        <v>0</v>
      </c>
      <c r="L8" s="58"/>
      <c r="M8" s="59" t="b">
        <f t="shared" si="5"/>
        <v>0</v>
      </c>
      <c r="N8" s="50" t="str">
        <f t="shared" si="6"/>
        <v/>
      </c>
    </row>
    <row r="9" spans="1:21" ht="15.75" x14ac:dyDescent="0.25">
      <c r="A9" s="51" t="str">
        <f>'Front Page'!A9</f>
        <v>Student 8</v>
      </c>
      <c r="B9" s="52"/>
      <c r="C9" s="53" t="b">
        <f t="shared" si="4"/>
        <v>0</v>
      </c>
      <c r="D9" s="54"/>
      <c r="E9" s="53" t="b">
        <f t="shared" si="0"/>
        <v>0</v>
      </c>
      <c r="F9" s="54"/>
      <c r="G9" s="53" t="b">
        <f t="shared" si="1"/>
        <v>0</v>
      </c>
      <c r="H9" s="54"/>
      <c r="I9" s="53" t="b">
        <f t="shared" si="2"/>
        <v>0</v>
      </c>
      <c r="J9" s="54"/>
      <c r="K9" s="53" t="b">
        <f t="shared" si="3"/>
        <v>0</v>
      </c>
      <c r="L9" s="54"/>
      <c r="M9" s="55" t="b">
        <f t="shared" si="5"/>
        <v>0</v>
      </c>
      <c r="N9" s="56" t="str">
        <f t="shared" si="6"/>
        <v/>
      </c>
    </row>
    <row r="10" spans="1:21" ht="15.75" x14ac:dyDescent="0.25">
      <c r="A10" s="45" t="str">
        <f>'Front Page'!A10</f>
        <v>Student 9</v>
      </c>
      <c r="B10" s="57"/>
      <c r="C10" s="60" t="b">
        <f t="shared" si="4"/>
        <v>0</v>
      </c>
      <c r="D10" s="58"/>
      <c r="E10" s="47" t="b">
        <f t="shared" si="0"/>
        <v>0</v>
      </c>
      <c r="F10" s="58"/>
      <c r="G10" s="47" t="b">
        <f t="shared" si="1"/>
        <v>0</v>
      </c>
      <c r="H10" s="58"/>
      <c r="I10" s="47" t="b">
        <f t="shared" si="2"/>
        <v>0</v>
      </c>
      <c r="J10" s="58"/>
      <c r="K10" s="47" t="b">
        <f t="shared" si="3"/>
        <v>0</v>
      </c>
      <c r="L10" s="58"/>
      <c r="M10" s="59" t="b">
        <f t="shared" si="5"/>
        <v>0</v>
      </c>
      <c r="N10" s="50" t="str">
        <f t="shared" si="6"/>
        <v/>
      </c>
    </row>
    <row r="11" spans="1:21" ht="15.75" x14ac:dyDescent="0.25">
      <c r="A11" s="51" t="str">
        <f>'Front Page'!A11</f>
        <v>Student 10</v>
      </c>
      <c r="B11" s="52"/>
      <c r="C11" s="53" t="b">
        <f t="shared" si="4"/>
        <v>0</v>
      </c>
      <c r="D11" s="54"/>
      <c r="E11" s="53" t="b">
        <f t="shared" si="0"/>
        <v>0</v>
      </c>
      <c r="F11" s="54"/>
      <c r="G11" s="53" t="b">
        <f t="shared" si="1"/>
        <v>0</v>
      </c>
      <c r="H11" s="54"/>
      <c r="I11" s="53" t="b">
        <f t="shared" si="2"/>
        <v>0</v>
      </c>
      <c r="J11" s="54"/>
      <c r="K11" s="53" t="b">
        <f t="shared" si="3"/>
        <v>0</v>
      </c>
      <c r="L11" s="54"/>
      <c r="M11" s="55" t="b">
        <f t="shared" si="5"/>
        <v>0</v>
      </c>
      <c r="N11" s="56" t="str">
        <f t="shared" si="6"/>
        <v/>
      </c>
    </row>
    <row r="12" spans="1:21" ht="15.75" x14ac:dyDescent="0.25">
      <c r="A12" s="45" t="str">
        <f>'Front Page'!A12</f>
        <v>Student 11</v>
      </c>
      <c r="B12" s="57"/>
      <c r="C12" s="47" t="b">
        <f t="shared" si="4"/>
        <v>0</v>
      </c>
      <c r="D12" s="58"/>
      <c r="E12" s="47" t="b">
        <f t="shared" si="0"/>
        <v>0</v>
      </c>
      <c r="F12" s="58"/>
      <c r="G12" s="47" t="b">
        <f t="shared" si="1"/>
        <v>0</v>
      </c>
      <c r="H12" s="58"/>
      <c r="I12" s="47" t="b">
        <f t="shared" si="2"/>
        <v>0</v>
      </c>
      <c r="J12" s="58"/>
      <c r="K12" s="47" t="b">
        <f t="shared" si="3"/>
        <v>0</v>
      </c>
      <c r="L12" s="58"/>
      <c r="M12" s="59" t="b">
        <f t="shared" si="5"/>
        <v>0</v>
      </c>
      <c r="N12" s="50" t="str">
        <f t="shared" si="6"/>
        <v/>
      </c>
    </row>
    <row r="13" spans="1:21" ht="15.75" x14ac:dyDescent="0.25">
      <c r="A13" s="51" t="str">
        <f>'Front Page'!A13</f>
        <v>Student 12</v>
      </c>
      <c r="B13" s="52"/>
      <c r="C13" s="53" t="b">
        <f t="shared" si="4"/>
        <v>0</v>
      </c>
      <c r="D13" s="54"/>
      <c r="E13" s="53" t="b">
        <f t="shared" si="0"/>
        <v>0</v>
      </c>
      <c r="F13" s="54"/>
      <c r="G13" s="53" t="b">
        <f t="shared" si="1"/>
        <v>0</v>
      </c>
      <c r="H13" s="54"/>
      <c r="I13" s="53" t="b">
        <f t="shared" si="2"/>
        <v>0</v>
      </c>
      <c r="J13" s="54"/>
      <c r="K13" s="53" t="b">
        <f t="shared" si="3"/>
        <v>0</v>
      </c>
      <c r="L13" s="54"/>
      <c r="M13" s="55" t="b">
        <f t="shared" si="5"/>
        <v>0</v>
      </c>
      <c r="N13" s="56" t="str">
        <f t="shared" si="6"/>
        <v/>
      </c>
    </row>
    <row r="14" spans="1:21" ht="15.75" x14ac:dyDescent="0.25">
      <c r="A14" s="45" t="str">
        <f>'Front Page'!A14</f>
        <v>Student 13</v>
      </c>
      <c r="B14" s="57"/>
      <c r="C14" s="47" t="b">
        <f t="shared" si="4"/>
        <v>0</v>
      </c>
      <c r="D14" s="58"/>
      <c r="E14" s="47" t="b">
        <f t="shared" si="0"/>
        <v>0</v>
      </c>
      <c r="F14" s="58"/>
      <c r="G14" s="47" t="b">
        <f t="shared" si="1"/>
        <v>0</v>
      </c>
      <c r="H14" s="58"/>
      <c r="I14" s="47" t="b">
        <f t="shared" si="2"/>
        <v>0</v>
      </c>
      <c r="J14" s="58"/>
      <c r="K14" s="47" t="b">
        <f t="shared" si="3"/>
        <v>0</v>
      </c>
      <c r="L14" s="58"/>
      <c r="M14" s="59" t="b">
        <f t="shared" si="5"/>
        <v>0</v>
      </c>
      <c r="N14" s="50" t="str">
        <f t="shared" si="6"/>
        <v/>
      </c>
    </row>
    <row r="15" spans="1:21" ht="15.75" x14ac:dyDescent="0.25">
      <c r="A15" s="51" t="str">
        <f>'Front Page'!A15</f>
        <v>Student 14</v>
      </c>
      <c r="B15" s="52"/>
      <c r="C15" s="53" t="b">
        <f t="shared" si="4"/>
        <v>0</v>
      </c>
      <c r="D15" s="54"/>
      <c r="E15" s="53" t="b">
        <f t="shared" si="0"/>
        <v>0</v>
      </c>
      <c r="F15" s="54"/>
      <c r="G15" s="53" t="b">
        <f t="shared" si="1"/>
        <v>0</v>
      </c>
      <c r="H15" s="54"/>
      <c r="I15" s="53" t="b">
        <f t="shared" si="2"/>
        <v>0</v>
      </c>
      <c r="J15" s="54"/>
      <c r="K15" s="53" t="b">
        <f t="shared" si="3"/>
        <v>0</v>
      </c>
      <c r="L15" s="54"/>
      <c r="M15" s="55" t="b">
        <f t="shared" si="5"/>
        <v>0</v>
      </c>
      <c r="N15" s="56" t="str">
        <f t="shared" si="6"/>
        <v/>
      </c>
    </row>
    <row r="16" spans="1:21" ht="15.75" x14ac:dyDescent="0.25">
      <c r="A16" s="45" t="str">
        <f>'Front Page'!A16</f>
        <v>Student 15</v>
      </c>
      <c r="B16" s="57"/>
      <c r="C16" s="47" t="b">
        <f t="shared" si="4"/>
        <v>0</v>
      </c>
      <c r="D16" s="58"/>
      <c r="E16" s="47" t="b">
        <f t="shared" si="0"/>
        <v>0</v>
      </c>
      <c r="F16" s="58"/>
      <c r="G16" s="47" t="b">
        <f t="shared" si="1"/>
        <v>0</v>
      </c>
      <c r="H16" s="58"/>
      <c r="I16" s="47" t="b">
        <f t="shared" si="2"/>
        <v>0</v>
      </c>
      <c r="J16" s="58"/>
      <c r="K16" s="47" t="b">
        <f t="shared" si="3"/>
        <v>0</v>
      </c>
      <c r="L16" s="58"/>
      <c r="M16" s="59" t="b">
        <f t="shared" si="5"/>
        <v>0</v>
      </c>
      <c r="N16" s="50" t="str">
        <f t="shared" si="6"/>
        <v/>
      </c>
    </row>
    <row r="17" spans="1:14" ht="15.75" x14ac:dyDescent="0.25">
      <c r="A17" s="51" t="str">
        <f>'Front Page'!A17</f>
        <v>Student 16</v>
      </c>
      <c r="B17" s="52"/>
      <c r="C17" s="53" t="b">
        <f t="shared" si="4"/>
        <v>0</v>
      </c>
      <c r="D17" s="54"/>
      <c r="E17" s="53" t="b">
        <f t="shared" si="0"/>
        <v>0</v>
      </c>
      <c r="F17" s="54"/>
      <c r="G17" s="53" t="b">
        <f t="shared" si="1"/>
        <v>0</v>
      </c>
      <c r="H17" s="54"/>
      <c r="I17" s="53" t="b">
        <f t="shared" si="2"/>
        <v>0</v>
      </c>
      <c r="J17" s="54"/>
      <c r="K17" s="53" t="b">
        <f t="shared" si="3"/>
        <v>0</v>
      </c>
      <c r="L17" s="54"/>
      <c r="M17" s="55" t="b">
        <f t="shared" si="5"/>
        <v>0</v>
      </c>
      <c r="N17" s="56" t="str">
        <f t="shared" si="6"/>
        <v/>
      </c>
    </row>
    <row r="18" spans="1:14" ht="15.75" x14ac:dyDescent="0.25">
      <c r="A18" s="45" t="str">
        <f>'Front Page'!A18</f>
        <v>Student 17</v>
      </c>
      <c r="B18" s="57"/>
      <c r="C18" s="47" t="b">
        <f t="shared" si="4"/>
        <v>0</v>
      </c>
      <c r="D18" s="58"/>
      <c r="E18" s="47" t="b">
        <f t="shared" si="0"/>
        <v>0</v>
      </c>
      <c r="F18" s="58"/>
      <c r="G18" s="47" t="b">
        <f t="shared" si="1"/>
        <v>0</v>
      </c>
      <c r="H18" s="58"/>
      <c r="I18" s="47" t="b">
        <f t="shared" si="2"/>
        <v>0</v>
      </c>
      <c r="J18" s="58"/>
      <c r="K18" s="47" t="b">
        <f t="shared" si="3"/>
        <v>0</v>
      </c>
      <c r="L18" s="58"/>
      <c r="M18" s="59" t="b">
        <f t="shared" si="5"/>
        <v>0</v>
      </c>
      <c r="N18" s="50" t="str">
        <f t="shared" si="6"/>
        <v/>
      </c>
    </row>
    <row r="19" spans="1:14" ht="15.75" x14ac:dyDescent="0.25">
      <c r="A19" s="51" t="str">
        <f>'Front Page'!A19</f>
        <v>Student 18</v>
      </c>
      <c r="B19" s="52"/>
      <c r="C19" s="53" t="b">
        <f t="shared" si="4"/>
        <v>0</v>
      </c>
      <c r="D19" s="54"/>
      <c r="E19" s="53" t="b">
        <f t="shared" si="0"/>
        <v>0</v>
      </c>
      <c r="F19" s="54"/>
      <c r="G19" s="53" t="b">
        <f t="shared" si="1"/>
        <v>0</v>
      </c>
      <c r="H19" s="54"/>
      <c r="I19" s="53" t="b">
        <f t="shared" si="2"/>
        <v>0</v>
      </c>
      <c r="J19" s="54"/>
      <c r="K19" s="53" t="b">
        <f t="shared" si="3"/>
        <v>0</v>
      </c>
      <c r="L19" s="54"/>
      <c r="M19" s="55" t="b">
        <f t="shared" si="5"/>
        <v>0</v>
      </c>
      <c r="N19" s="56" t="str">
        <f t="shared" si="6"/>
        <v/>
      </c>
    </row>
    <row r="20" spans="1:14" ht="15.75" x14ac:dyDescent="0.25">
      <c r="A20" s="45" t="str">
        <f>'Front Page'!A20</f>
        <v>Student 19</v>
      </c>
      <c r="B20" s="57"/>
      <c r="C20" s="47" t="b">
        <f t="shared" si="4"/>
        <v>0</v>
      </c>
      <c r="D20" s="58"/>
      <c r="E20" s="47" t="b">
        <f t="shared" si="0"/>
        <v>0</v>
      </c>
      <c r="F20" s="58"/>
      <c r="G20" s="47" t="b">
        <f t="shared" si="1"/>
        <v>0</v>
      </c>
      <c r="H20" s="58"/>
      <c r="I20" s="47" t="b">
        <f t="shared" si="2"/>
        <v>0</v>
      </c>
      <c r="J20" s="58"/>
      <c r="K20" s="47" t="b">
        <f t="shared" si="3"/>
        <v>0</v>
      </c>
      <c r="L20" s="58"/>
      <c r="M20" s="59" t="b">
        <f t="shared" si="5"/>
        <v>0</v>
      </c>
      <c r="N20" s="50" t="str">
        <f t="shared" si="6"/>
        <v/>
      </c>
    </row>
    <row r="21" spans="1:14" ht="15.75" x14ac:dyDescent="0.25">
      <c r="A21" s="51" t="str">
        <f>'Front Page'!A21</f>
        <v>Student 20</v>
      </c>
      <c r="B21" s="52"/>
      <c r="C21" s="53" t="b">
        <f t="shared" si="4"/>
        <v>0</v>
      </c>
      <c r="D21" s="54"/>
      <c r="E21" s="53" t="b">
        <f t="shared" si="0"/>
        <v>0</v>
      </c>
      <c r="F21" s="54"/>
      <c r="G21" s="53" t="b">
        <f t="shared" si="1"/>
        <v>0</v>
      </c>
      <c r="H21" s="54"/>
      <c r="I21" s="53" t="b">
        <f t="shared" si="2"/>
        <v>0</v>
      </c>
      <c r="J21" s="54"/>
      <c r="K21" s="53" t="b">
        <f t="shared" si="3"/>
        <v>0</v>
      </c>
      <c r="L21" s="54"/>
      <c r="M21" s="55" t="b">
        <f t="shared" si="5"/>
        <v>0</v>
      </c>
      <c r="N21" s="56" t="str">
        <f t="shared" si="6"/>
        <v/>
      </c>
    </row>
    <row r="22" spans="1:14" ht="15.75" x14ac:dyDescent="0.25">
      <c r="A22" s="45" t="str">
        <f>'Front Page'!A22</f>
        <v>Student 21</v>
      </c>
      <c r="B22" s="57"/>
      <c r="C22" s="47" t="b">
        <f t="shared" si="4"/>
        <v>0</v>
      </c>
      <c r="D22" s="58"/>
      <c r="E22" s="47" t="b">
        <f t="shared" si="0"/>
        <v>0</v>
      </c>
      <c r="F22" s="58"/>
      <c r="G22" s="47" t="b">
        <f t="shared" si="1"/>
        <v>0</v>
      </c>
      <c r="H22" s="58"/>
      <c r="I22" s="47" t="b">
        <f t="shared" si="2"/>
        <v>0</v>
      </c>
      <c r="J22" s="58"/>
      <c r="K22" s="47" t="b">
        <f t="shared" si="3"/>
        <v>0</v>
      </c>
      <c r="L22" s="58"/>
      <c r="M22" s="59" t="b">
        <f t="shared" si="5"/>
        <v>0</v>
      </c>
      <c r="N22" s="50" t="str">
        <f t="shared" si="6"/>
        <v/>
      </c>
    </row>
    <row r="23" spans="1:14" ht="15.75" x14ac:dyDescent="0.25">
      <c r="A23" s="51" t="str">
        <f>'Front Page'!A23</f>
        <v>Student 22</v>
      </c>
      <c r="B23" s="52"/>
      <c r="C23" s="53" t="b">
        <f t="shared" si="4"/>
        <v>0</v>
      </c>
      <c r="D23" s="54"/>
      <c r="E23" s="53" t="b">
        <f t="shared" si="0"/>
        <v>0</v>
      </c>
      <c r="F23" s="54"/>
      <c r="G23" s="53" t="b">
        <f t="shared" si="1"/>
        <v>0</v>
      </c>
      <c r="H23" s="54"/>
      <c r="I23" s="53" t="b">
        <f t="shared" si="2"/>
        <v>0</v>
      </c>
      <c r="J23" s="54"/>
      <c r="K23" s="53" t="b">
        <f t="shared" si="3"/>
        <v>0</v>
      </c>
      <c r="L23" s="54"/>
      <c r="M23" s="55" t="b">
        <f t="shared" si="5"/>
        <v>0</v>
      </c>
      <c r="N23" s="56" t="str">
        <f t="shared" si="6"/>
        <v/>
      </c>
    </row>
    <row r="24" spans="1:14" ht="15.75" x14ac:dyDescent="0.25">
      <c r="A24" s="45" t="str">
        <f>'Front Page'!A24</f>
        <v>Student 23</v>
      </c>
      <c r="B24" s="57"/>
      <c r="C24" s="47" t="b">
        <f t="shared" si="4"/>
        <v>0</v>
      </c>
      <c r="D24" s="58"/>
      <c r="E24" s="47" t="b">
        <f t="shared" si="0"/>
        <v>0</v>
      </c>
      <c r="F24" s="58"/>
      <c r="G24" s="47" t="b">
        <f t="shared" si="1"/>
        <v>0</v>
      </c>
      <c r="H24" s="58"/>
      <c r="I24" s="47" t="b">
        <f t="shared" si="2"/>
        <v>0</v>
      </c>
      <c r="J24" s="58"/>
      <c r="K24" s="47" t="b">
        <f t="shared" si="3"/>
        <v>0</v>
      </c>
      <c r="L24" s="58"/>
      <c r="M24" s="59" t="b">
        <f t="shared" si="5"/>
        <v>0</v>
      </c>
      <c r="N24" s="50" t="str">
        <f t="shared" si="6"/>
        <v/>
      </c>
    </row>
    <row r="25" spans="1:14" ht="15.75" x14ac:dyDescent="0.25">
      <c r="A25" s="51" t="str">
        <f>'Front Page'!A25</f>
        <v>Student 24</v>
      </c>
      <c r="B25" s="52"/>
      <c r="C25" s="53" t="b">
        <f t="shared" si="4"/>
        <v>0</v>
      </c>
      <c r="D25" s="54"/>
      <c r="E25" s="53" t="b">
        <f t="shared" si="0"/>
        <v>0</v>
      </c>
      <c r="F25" s="54"/>
      <c r="G25" s="53" t="b">
        <f t="shared" si="1"/>
        <v>0</v>
      </c>
      <c r="H25" s="54"/>
      <c r="I25" s="53" t="b">
        <f t="shared" si="2"/>
        <v>0</v>
      </c>
      <c r="J25" s="54"/>
      <c r="K25" s="53" t="b">
        <f t="shared" si="3"/>
        <v>0</v>
      </c>
      <c r="L25" s="54"/>
      <c r="M25" s="55" t="b">
        <f t="shared" si="5"/>
        <v>0</v>
      </c>
      <c r="N25" s="56" t="str">
        <f t="shared" si="6"/>
        <v/>
      </c>
    </row>
    <row r="26" spans="1:14" ht="15.75" x14ac:dyDescent="0.25">
      <c r="A26" s="45" t="str">
        <f>'Front Page'!A26</f>
        <v>Student 25</v>
      </c>
      <c r="B26" s="57"/>
      <c r="C26" s="47" t="b">
        <f t="shared" si="4"/>
        <v>0</v>
      </c>
      <c r="D26" s="58"/>
      <c r="E26" s="47" t="b">
        <f t="shared" si="0"/>
        <v>0</v>
      </c>
      <c r="F26" s="58"/>
      <c r="G26" s="47" t="b">
        <f t="shared" si="1"/>
        <v>0</v>
      </c>
      <c r="H26" s="58"/>
      <c r="I26" s="47" t="b">
        <f t="shared" si="2"/>
        <v>0</v>
      </c>
      <c r="J26" s="58"/>
      <c r="K26" s="47" t="b">
        <f t="shared" si="3"/>
        <v>0</v>
      </c>
      <c r="L26" s="58"/>
      <c r="M26" s="59" t="b">
        <f t="shared" si="5"/>
        <v>0</v>
      </c>
      <c r="N26" s="50" t="str">
        <f t="shared" si="6"/>
        <v/>
      </c>
    </row>
    <row r="27" spans="1:14" ht="15.75" x14ac:dyDescent="0.25">
      <c r="A27" s="51" t="str">
        <f>'Front Page'!A27</f>
        <v>Student 26</v>
      </c>
      <c r="B27" s="52"/>
      <c r="C27" s="53" t="b">
        <f t="shared" si="4"/>
        <v>0</v>
      </c>
      <c r="D27" s="54"/>
      <c r="E27" s="53" t="b">
        <f t="shared" si="0"/>
        <v>0</v>
      </c>
      <c r="F27" s="54"/>
      <c r="G27" s="53" t="b">
        <f t="shared" si="1"/>
        <v>0</v>
      </c>
      <c r="H27" s="54"/>
      <c r="I27" s="53" t="b">
        <f t="shared" si="2"/>
        <v>0</v>
      </c>
      <c r="J27" s="54"/>
      <c r="K27" s="53" t="b">
        <f t="shared" si="3"/>
        <v>0</v>
      </c>
      <c r="L27" s="54"/>
      <c r="M27" s="55" t="b">
        <f t="shared" si="5"/>
        <v>0</v>
      </c>
      <c r="N27" s="56" t="str">
        <f t="shared" si="6"/>
        <v/>
      </c>
    </row>
    <row r="28" spans="1:14" ht="15.75" x14ac:dyDescent="0.25">
      <c r="A28" s="45" t="str">
        <f>'Front Page'!A28</f>
        <v>Student 27</v>
      </c>
      <c r="B28" s="57"/>
      <c r="C28" s="47" t="b">
        <f t="shared" si="4"/>
        <v>0</v>
      </c>
      <c r="D28" s="58"/>
      <c r="E28" s="47" t="b">
        <f t="shared" si="0"/>
        <v>0</v>
      </c>
      <c r="F28" s="58"/>
      <c r="G28" s="47" t="b">
        <f t="shared" si="1"/>
        <v>0</v>
      </c>
      <c r="H28" s="58"/>
      <c r="I28" s="47" t="b">
        <f t="shared" si="2"/>
        <v>0</v>
      </c>
      <c r="J28" s="58"/>
      <c r="K28" s="47" t="b">
        <f t="shared" si="3"/>
        <v>0</v>
      </c>
      <c r="L28" s="58"/>
      <c r="M28" s="59" t="b">
        <f t="shared" si="5"/>
        <v>0</v>
      </c>
      <c r="N28" s="50" t="str">
        <f t="shared" si="6"/>
        <v/>
      </c>
    </row>
    <row r="29" spans="1:14" ht="15.75" x14ac:dyDescent="0.25">
      <c r="A29" s="51" t="str">
        <f>'Front Page'!A29</f>
        <v>Student 28</v>
      </c>
      <c r="B29" s="52"/>
      <c r="C29" s="53" t="b">
        <f t="shared" si="4"/>
        <v>0</v>
      </c>
      <c r="D29" s="54"/>
      <c r="E29" s="53" t="b">
        <f t="shared" si="0"/>
        <v>0</v>
      </c>
      <c r="F29" s="54"/>
      <c r="G29" s="53" t="b">
        <f t="shared" si="1"/>
        <v>0</v>
      </c>
      <c r="H29" s="54"/>
      <c r="I29" s="53" t="b">
        <f t="shared" si="2"/>
        <v>0</v>
      </c>
      <c r="J29" s="54"/>
      <c r="K29" s="53" t="b">
        <f t="shared" si="3"/>
        <v>0</v>
      </c>
      <c r="L29" s="54"/>
      <c r="M29" s="55" t="b">
        <f t="shared" si="5"/>
        <v>0</v>
      </c>
      <c r="N29" s="56" t="str">
        <f t="shared" si="6"/>
        <v/>
      </c>
    </row>
    <row r="30" spans="1:14" ht="15.75" x14ac:dyDescent="0.25">
      <c r="A30" s="45" t="str">
        <f>'Front Page'!A30</f>
        <v>Student 29</v>
      </c>
      <c r="B30" s="57"/>
      <c r="C30" s="47" t="b">
        <f t="shared" si="4"/>
        <v>0</v>
      </c>
      <c r="D30" s="58"/>
      <c r="E30" s="47" t="b">
        <f t="shared" si="0"/>
        <v>0</v>
      </c>
      <c r="F30" s="58"/>
      <c r="G30" s="47" t="b">
        <f t="shared" si="1"/>
        <v>0</v>
      </c>
      <c r="H30" s="58"/>
      <c r="I30" s="47" t="b">
        <f t="shared" si="2"/>
        <v>0</v>
      </c>
      <c r="J30" s="58"/>
      <c r="K30" s="47" t="b">
        <f t="shared" si="3"/>
        <v>0</v>
      </c>
      <c r="L30" s="58"/>
      <c r="M30" s="59" t="b">
        <f t="shared" si="5"/>
        <v>0</v>
      </c>
      <c r="N30" s="50" t="str">
        <f t="shared" si="6"/>
        <v/>
      </c>
    </row>
    <row r="31" spans="1:14" ht="15.75" x14ac:dyDescent="0.25">
      <c r="A31" s="51" t="str">
        <f>'Front Page'!A31</f>
        <v>Student 30</v>
      </c>
      <c r="B31" s="52"/>
      <c r="C31" s="53" t="b">
        <f t="shared" si="4"/>
        <v>0</v>
      </c>
      <c r="D31" s="54"/>
      <c r="E31" s="53" t="b">
        <f t="shared" si="0"/>
        <v>0</v>
      </c>
      <c r="F31" s="54"/>
      <c r="G31" s="53" t="b">
        <f t="shared" si="1"/>
        <v>0</v>
      </c>
      <c r="H31" s="54"/>
      <c r="I31" s="53" t="b">
        <f t="shared" si="2"/>
        <v>0</v>
      </c>
      <c r="J31" s="54"/>
      <c r="K31" s="53" t="b">
        <f t="shared" si="3"/>
        <v>0</v>
      </c>
      <c r="L31" s="54"/>
      <c r="M31" s="55" t="b">
        <f t="shared" si="5"/>
        <v>0</v>
      </c>
      <c r="N31" s="56" t="str">
        <f t="shared" si="6"/>
        <v/>
      </c>
    </row>
    <row r="32" spans="1:14" ht="15.75" x14ac:dyDescent="0.25">
      <c r="A32" s="45" t="str">
        <f>'Front Page'!A32</f>
        <v>Student 31</v>
      </c>
      <c r="B32" s="61"/>
      <c r="C32" s="47" t="b">
        <f t="shared" si="4"/>
        <v>0</v>
      </c>
      <c r="D32" s="58"/>
      <c r="E32" s="47" t="b">
        <f t="shared" si="0"/>
        <v>0</v>
      </c>
      <c r="F32" s="58"/>
      <c r="G32" s="47" t="b">
        <f t="shared" si="1"/>
        <v>0</v>
      </c>
      <c r="H32" s="58"/>
      <c r="I32" s="47" t="b">
        <f t="shared" si="2"/>
        <v>0</v>
      </c>
      <c r="J32" s="58"/>
      <c r="K32" s="47" t="b">
        <f t="shared" si="3"/>
        <v>0</v>
      </c>
      <c r="L32" s="58"/>
      <c r="M32" s="59" t="b">
        <f t="shared" si="5"/>
        <v>0</v>
      </c>
      <c r="N32" s="50" t="str">
        <f t="shared" si="6"/>
        <v/>
      </c>
    </row>
    <row r="33" spans="1:14" ht="15.75" x14ac:dyDescent="0.25">
      <c r="A33" s="51" t="str">
        <f>'Front Page'!A33</f>
        <v>Student 32</v>
      </c>
      <c r="B33" s="62"/>
      <c r="C33" s="53" t="b">
        <f t="shared" si="4"/>
        <v>0</v>
      </c>
      <c r="D33" s="54"/>
      <c r="E33" s="53" t="b">
        <f t="shared" si="0"/>
        <v>0</v>
      </c>
      <c r="F33" s="54"/>
      <c r="G33" s="53" t="b">
        <f t="shared" si="1"/>
        <v>0</v>
      </c>
      <c r="H33" s="54"/>
      <c r="I33" s="53" t="b">
        <f t="shared" si="2"/>
        <v>0</v>
      </c>
      <c r="J33" s="54"/>
      <c r="K33" s="53" t="b">
        <f t="shared" si="3"/>
        <v>0</v>
      </c>
      <c r="L33" s="54"/>
      <c r="M33" s="55" t="b">
        <f t="shared" si="5"/>
        <v>0</v>
      </c>
      <c r="N33" s="56" t="str">
        <f t="shared" si="6"/>
        <v/>
      </c>
    </row>
    <row r="34" spans="1:14" ht="15.75" x14ac:dyDescent="0.25">
      <c r="A34" s="45" t="str">
        <f>'Front Page'!A34</f>
        <v>Student 33</v>
      </c>
      <c r="B34" s="61"/>
      <c r="C34" s="47" t="b">
        <f t="shared" si="4"/>
        <v>0</v>
      </c>
      <c r="D34" s="58"/>
      <c r="E34" s="47" t="b">
        <f t="shared" si="0"/>
        <v>0</v>
      </c>
      <c r="F34" s="58"/>
      <c r="G34" s="47" t="b">
        <f t="shared" si="1"/>
        <v>0</v>
      </c>
      <c r="H34" s="58"/>
      <c r="I34" s="47" t="b">
        <f t="shared" si="2"/>
        <v>0</v>
      </c>
      <c r="J34" s="58"/>
      <c r="K34" s="47" t="b">
        <f t="shared" si="3"/>
        <v>0</v>
      </c>
      <c r="L34" s="58"/>
      <c r="M34" s="59" t="b">
        <f t="shared" si="5"/>
        <v>0</v>
      </c>
      <c r="N34" s="50" t="str">
        <f t="shared" si="6"/>
        <v/>
      </c>
    </row>
    <row r="35" spans="1:14" ht="15.75" x14ac:dyDescent="0.25">
      <c r="A35" s="51" t="str">
        <f>'Front Page'!A35</f>
        <v>Student 34</v>
      </c>
      <c r="B35" s="62"/>
      <c r="C35" s="53" t="b">
        <f t="shared" si="4"/>
        <v>0</v>
      </c>
      <c r="D35" s="54"/>
      <c r="E35" s="53" t="b">
        <f t="shared" si="0"/>
        <v>0</v>
      </c>
      <c r="F35" s="54"/>
      <c r="G35" s="53" t="b">
        <f t="shared" si="1"/>
        <v>0</v>
      </c>
      <c r="H35" s="54"/>
      <c r="I35" s="53" t="b">
        <f t="shared" si="2"/>
        <v>0</v>
      </c>
      <c r="J35" s="54"/>
      <c r="K35" s="53" t="b">
        <f t="shared" si="3"/>
        <v>0</v>
      </c>
      <c r="L35" s="54"/>
      <c r="M35" s="55" t="b">
        <f t="shared" si="5"/>
        <v>0</v>
      </c>
      <c r="N35" s="56" t="str">
        <f t="shared" si="6"/>
        <v/>
      </c>
    </row>
    <row r="36" spans="1:14" ht="15.75" x14ac:dyDescent="0.25">
      <c r="A36" s="45" t="str">
        <f>'Front Page'!A36</f>
        <v>Student 35</v>
      </c>
      <c r="B36" s="61"/>
      <c r="C36" s="47" t="b">
        <f t="shared" si="4"/>
        <v>0</v>
      </c>
      <c r="D36" s="58"/>
      <c r="E36" s="47" t="b">
        <f t="shared" si="0"/>
        <v>0</v>
      </c>
      <c r="F36" s="58"/>
      <c r="G36" s="47" t="b">
        <f t="shared" si="1"/>
        <v>0</v>
      </c>
      <c r="H36" s="58"/>
      <c r="I36" s="47" t="b">
        <f t="shared" si="2"/>
        <v>0</v>
      </c>
      <c r="J36" s="58"/>
      <c r="K36" s="47" t="b">
        <f t="shared" si="3"/>
        <v>0</v>
      </c>
      <c r="L36" s="58"/>
      <c r="M36" s="59" t="b">
        <f t="shared" si="5"/>
        <v>0</v>
      </c>
      <c r="N36" s="50" t="str">
        <f t="shared" si="6"/>
        <v/>
      </c>
    </row>
    <row r="37" spans="1:14" ht="15.75" x14ac:dyDescent="0.25">
      <c r="A37" s="51" t="str">
        <f>'Front Page'!A37</f>
        <v>Student 36</v>
      </c>
      <c r="B37" s="62"/>
      <c r="C37" s="53" t="b">
        <f t="shared" si="4"/>
        <v>0</v>
      </c>
      <c r="D37" s="54"/>
      <c r="E37" s="53" t="b">
        <f t="shared" si="0"/>
        <v>0</v>
      </c>
      <c r="F37" s="54"/>
      <c r="G37" s="53" t="b">
        <f t="shared" si="1"/>
        <v>0</v>
      </c>
      <c r="H37" s="54"/>
      <c r="I37" s="53" t="b">
        <f t="shared" si="2"/>
        <v>0</v>
      </c>
      <c r="J37" s="54"/>
      <c r="K37" s="53" t="b">
        <f t="shared" si="3"/>
        <v>0</v>
      </c>
      <c r="L37" s="54"/>
      <c r="M37" s="55" t="b">
        <f t="shared" si="5"/>
        <v>0</v>
      </c>
      <c r="N37" s="56" t="str">
        <f t="shared" si="6"/>
        <v/>
      </c>
    </row>
    <row r="38" spans="1:14" ht="15.75" x14ac:dyDescent="0.25">
      <c r="A38" s="45" t="str">
        <f>'Front Page'!A38</f>
        <v>Student 37</v>
      </c>
      <c r="B38" s="61"/>
      <c r="C38" s="47" t="b">
        <f t="shared" si="4"/>
        <v>0</v>
      </c>
      <c r="D38" s="58"/>
      <c r="E38" s="47" t="b">
        <f t="shared" si="0"/>
        <v>0</v>
      </c>
      <c r="F38" s="58"/>
      <c r="G38" s="47" t="b">
        <f t="shared" si="1"/>
        <v>0</v>
      </c>
      <c r="H38" s="58"/>
      <c r="I38" s="47" t="b">
        <f t="shared" si="2"/>
        <v>0</v>
      </c>
      <c r="J38" s="58"/>
      <c r="K38" s="47" t="b">
        <f t="shared" si="3"/>
        <v>0</v>
      </c>
      <c r="L38" s="58"/>
      <c r="M38" s="59" t="b">
        <f t="shared" si="5"/>
        <v>0</v>
      </c>
      <c r="N38" s="50" t="str">
        <f t="shared" si="6"/>
        <v/>
      </c>
    </row>
    <row r="39" spans="1:14" ht="15.75" x14ac:dyDescent="0.25">
      <c r="A39" s="51" t="str">
        <f>'Front Page'!A39</f>
        <v>Student 38</v>
      </c>
      <c r="B39" s="62"/>
      <c r="C39" s="53" t="b">
        <f t="shared" si="4"/>
        <v>0</v>
      </c>
      <c r="D39" s="54"/>
      <c r="E39" s="53" t="b">
        <f t="shared" si="0"/>
        <v>0</v>
      </c>
      <c r="F39" s="54"/>
      <c r="G39" s="53" t="b">
        <f t="shared" si="1"/>
        <v>0</v>
      </c>
      <c r="H39" s="54"/>
      <c r="I39" s="53" t="b">
        <f t="shared" si="2"/>
        <v>0</v>
      </c>
      <c r="J39" s="54"/>
      <c r="K39" s="53" t="b">
        <f t="shared" si="3"/>
        <v>0</v>
      </c>
      <c r="L39" s="54"/>
      <c r="M39" s="55" t="b">
        <f t="shared" si="5"/>
        <v>0</v>
      </c>
      <c r="N39" s="56" t="str">
        <f t="shared" si="6"/>
        <v/>
      </c>
    </row>
    <row r="40" spans="1:14" ht="15.75" x14ac:dyDescent="0.25">
      <c r="A40" s="45" t="str">
        <f>'Front Page'!A40</f>
        <v>Student 39</v>
      </c>
      <c r="B40" s="61"/>
      <c r="C40" s="47" t="b">
        <f t="shared" si="4"/>
        <v>0</v>
      </c>
      <c r="D40" s="58"/>
      <c r="E40" s="47" t="b">
        <f t="shared" si="0"/>
        <v>0</v>
      </c>
      <c r="F40" s="58"/>
      <c r="G40" s="47" t="b">
        <f t="shared" si="1"/>
        <v>0</v>
      </c>
      <c r="H40" s="58"/>
      <c r="I40" s="47" t="b">
        <f t="shared" si="2"/>
        <v>0</v>
      </c>
      <c r="J40" s="58"/>
      <c r="K40" s="47" t="b">
        <f t="shared" si="3"/>
        <v>0</v>
      </c>
      <c r="L40" s="58"/>
      <c r="M40" s="59" t="b">
        <f t="shared" si="5"/>
        <v>0</v>
      </c>
      <c r="N40" s="50" t="str">
        <f t="shared" si="6"/>
        <v/>
      </c>
    </row>
    <row r="41" spans="1:14" ht="16.5" thickBot="1" x14ac:dyDescent="0.3">
      <c r="A41" s="63" t="str">
        <f>'Front Page'!A41</f>
        <v>Student 40</v>
      </c>
      <c r="B41" s="64"/>
      <c r="C41" s="65" t="b">
        <f t="shared" si="4"/>
        <v>0</v>
      </c>
      <c r="D41" s="66"/>
      <c r="E41" s="65" t="b">
        <f t="shared" si="0"/>
        <v>0</v>
      </c>
      <c r="F41" s="66"/>
      <c r="G41" s="65" t="b">
        <f t="shared" si="1"/>
        <v>0</v>
      </c>
      <c r="H41" s="66"/>
      <c r="I41" s="65" t="b">
        <f t="shared" si="2"/>
        <v>0</v>
      </c>
      <c r="J41" s="66"/>
      <c r="K41" s="65" t="b">
        <f t="shared" si="3"/>
        <v>0</v>
      </c>
      <c r="L41" s="66"/>
      <c r="M41" s="67" t="b">
        <f t="shared" si="5"/>
        <v>0</v>
      </c>
      <c r="N41" s="68" t="str">
        <f t="shared" si="6"/>
        <v/>
      </c>
    </row>
    <row r="42" spans="1:14" ht="15.75" thickTop="1" x14ac:dyDescent="0.25"/>
  </sheetData>
  <sheetProtection sheet="1" objects="1" scenarios="1"/>
  <dataValidations count="6">
    <dataValidation type="list" allowBlank="1" showInputMessage="1" showErrorMessage="1" sqref="B2:B30">
      <formula1>$P$2:$P$6</formula1>
    </dataValidation>
    <dataValidation type="list" allowBlank="1" showInputMessage="1" showErrorMessage="1" sqref="D2:D41">
      <formula1>$Q$2:$Q$6</formula1>
    </dataValidation>
    <dataValidation type="list" allowBlank="1" showInputMessage="1" showErrorMessage="1" sqref="F2:F41">
      <formula1>$R$2:$R$6</formula1>
    </dataValidation>
    <dataValidation type="list" allowBlank="1" showInputMessage="1" showErrorMessage="1" sqref="H2:H41">
      <formula1>$S$2:$S$6</formula1>
    </dataValidation>
    <dataValidation type="list" allowBlank="1" showInputMessage="1" showErrorMessage="1" sqref="J2:J41">
      <formula1>$T$2:$T$6</formula1>
    </dataValidation>
    <dataValidation type="list" allowBlank="1" showInputMessage="1" showErrorMessage="1" sqref="L2:L41">
      <formula1>$U$2:$U$4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ColWidth="8.85546875" defaultRowHeight="15" x14ac:dyDescent="0.25"/>
  <cols>
    <col min="1" max="1" width="20.7109375" style="8" customWidth="1"/>
    <col min="2" max="2" width="59.5703125" style="70" bestFit="1" customWidth="1"/>
    <col min="3" max="3" width="14.7109375" style="71" hidden="1" customWidth="1"/>
    <col min="4" max="4" width="63.28515625" style="70" bestFit="1" customWidth="1"/>
    <col min="5" max="5" width="10.28515625" style="71" hidden="1" customWidth="1"/>
    <col min="6" max="6" width="103.5703125" style="70" bestFit="1" customWidth="1"/>
    <col min="7" max="7" width="12.42578125" style="71" hidden="1" customWidth="1"/>
    <col min="8" max="8" width="93.140625" style="70" bestFit="1" customWidth="1"/>
    <col min="9" max="9" width="9.7109375" style="71" hidden="1" customWidth="1"/>
    <col min="10" max="10" width="8.85546875" style="71"/>
    <col min="11" max="11" width="8.85546875" style="37"/>
    <col min="12" max="12" width="55.85546875" style="37" hidden="1" customWidth="1"/>
    <col min="13" max="13" width="60.140625" style="37" hidden="1" customWidth="1"/>
    <col min="14" max="14" width="98.42578125" style="37" hidden="1" customWidth="1"/>
    <col min="15" max="15" width="88.140625" style="37" hidden="1" customWidth="1"/>
    <col min="16" max="16384" width="8.85546875" style="37"/>
  </cols>
  <sheetData>
    <row r="1" spans="1:15" s="69" customFormat="1" ht="33" thickTop="1" thickBot="1" x14ac:dyDescent="0.3">
      <c r="A1" s="9">
        <v>7.2</v>
      </c>
      <c r="B1" s="33" t="s">
        <v>81</v>
      </c>
      <c r="C1" s="16"/>
      <c r="D1" s="33" t="s">
        <v>82</v>
      </c>
      <c r="E1" s="16"/>
      <c r="F1" s="33" t="s">
        <v>83</v>
      </c>
      <c r="G1" s="16"/>
      <c r="H1" s="33" t="s">
        <v>84</v>
      </c>
      <c r="I1" s="76"/>
      <c r="J1" s="18" t="s">
        <v>0</v>
      </c>
    </row>
    <row r="2" spans="1:15" ht="16.5" thickTop="1" x14ac:dyDescent="0.25">
      <c r="A2" s="19" t="str">
        <f>'Front Page'!A2</f>
        <v>Student 1</v>
      </c>
      <c r="B2" s="34"/>
      <c r="C2" s="72" t="b">
        <f t="shared" ref="C2:C41" si="0">IF(B2="5 - List 3 or more benefits of each of the 6 essential nutrients",5, IF(B2="4 - List 2 benefits of each of the 6 essential nutrients",4, IF(B2="3 - List 1 benefit of each of the 6 essential nutrients",3, IF(B2="2 - Can list all of the 6 essential nutrients but no benefits", 2, IF(B2="1 - Cannot identify all 6 of the essential nutrients", 1)))))</f>
        <v>0</v>
      </c>
      <c r="D2" s="38"/>
      <c r="E2" s="83" t="b">
        <f>IF(D2="5 - Revises personal fluid practices according to activity level",5,IF(D2="3 - Logs daily fluid intake and has a knowledge of daily levels",3,IF(D2="2 - Keeps a log but doesn't understand recommended daily levels",2,IF(D2="1 - Does not keep a log",1))))</f>
        <v>0</v>
      </c>
      <c r="F2" s="38"/>
      <c r="G2" s="72" t="b">
        <f t="shared" ref="G2:G41" si="1">IF(F2="5 - Explains benefits and detriments and applies this knowledge to varying activity levels and environments",5,IF(F2="3 - Understand the benefits and detriments but doesn't apply the knowledge",3,IF(F2="1 - Does not understand benefits or detriments",1)))</f>
        <v>0</v>
      </c>
      <c r="H2" s="38"/>
      <c r="I2" s="84" t="b">
        <f>IF(H2="5 - Applies knowledge of food consumption and activity level and revises personal choices",5,IF(H2="3 - Monitors own food consumption and personal activity level but has no action plan for change",3,IF(H2="1 - Does not consider food consumption and activity level in personal choices",1)))</f>
        <v>0</v>
      </c>
      <c r="J2" s="78" t="str">
        <f>IFERROR(AVERAGE(C2, E2, G2, I2), "")</f>
        <v/>
      </c>
      <c r="L2" s="37" t="s">
        <v>85</v>
      </c>
      <c r="M2" s="37" t="s">
        <v>89</v>
      </c>
      <c r="N2" s="37" t="s">
        <v>93</v>
      </c>
      <c r="O2" s="37" t="s">
        <v>96</v>
      </c>
    </row>
    <row r="3" spans="1:15" ht="15.75" x14ac:dyDescent="0.25">
      <c r="A3" s="20" t="str">
        <f>'Front Page'!A3</f>
        <v>Student 2</v>
      </c>
      <c r="B3" s="35"/>
      <c r="C3" s="73" t="b">
        <f t="shared" si="0"/>
        <v>0</v>
      </c>
      <c r="D3" s="39"/>
      <c r="E3" s="73" t="b">
        <f t="shared" ref="E3:E41" si="2">IF(D3="5 - Revises personal fluid practices according to activity level",5,IF(D3="3 - Logs daily fluid intake and has a knowledge of daily levels",3,IF(D3="2 - Keeps a log but doesn't understand recommended daily levels",2,IF(D3="1 - Does not keep a log",1))))</f>
        <v>0</v>
      </c>
      <c r="F3" s="39"/>
      <c r="G3" s="73" t="b">
        <f t="shared" si="1"/>
        <v>0</v>
      </c>
      <c r="H3" s="39"/>
      <c r="I3" s="79" t="b">
        <f t="shared" ref="I3:I41" si="3">IF(H3="5 - Applies knowledge of food consumption and activity level and revises personal choices",5,IF(H3="3 - Monitors own food consumption and personal activity level but has no action plan for change",3,IF(H3="1 - Does not consider food consumption and activity level in personal choices",1)))</f>
        <v>0</v>
      </c>
      <c r="J3" s="80" t="str">
        <f t="shared" ref="J3:J41" si="4">IFERROR(AVERAGE(C3, E3, G3, I3), "")</f>
        <v/>
      </c>
      <c r="L3" s="37" t="s">
        <v>99</v>
      </c>
      <c r="M3" s="37" t="s">
        <v>90</v>
      </c>
      <c r="N3" s="37" t="s">
        <v>94</v>
      </c>
      <c r="O3" s="37" t="s">
        <v>97</v>
      </c>
    </row>
    <row r="4" spans="1:15" ht="15.75" x14ac:dyDescent="0.25">
      <c r="A4" s="19" t="str">
        <f>'Front Page'!A4</f>
        <v>Student 3</v>
      </c>
      <c r="B4" s="36"/>
      <c r="C4" s="72" t="b">
        <f t="shared" si="0"/>
        <v>0</v>
      </c>
      <c r="D4" s="40"/>
      <c r="E4" s="72" t="b">
        <f t="shared" si="2"/>
        <v>0</v>
      </c>
      <c r="F4" s="40"/>
      <c r="G4" s="72" t="b">
        <f t="shared" si="1"/>
        <v>0</v>
      </c>
      <c r="H4" s="40"/>
      <c r="I4" s="77" t="b">
        <f t="shared" si="3"/>
        <v>0</v>
      </c>
      <c r="J4" s="78" t="str">
        <f t="shared" si="4"/>
        <v/>
      </c>
      <c r="L4" s="37" t="s">
        <v>86</v>
      </c>
      <c r="M4" s="37" t="s">
        <v>91</v>
      </c>
      <c r="N4" s="37" t="s">
        <v>95</v>
      </c>
      <c r="O4" s="37" t="s">
        <v>98</v>
      </c>
    </row>
    <row r="5" spans="1:15" ht="15.75" x14ac:dyDescent="0.25">
      <c r="A5" s="20" t="str">
        <f>'Front Page'!A5</f>
        <v>Student 4</v>
      </c>
      <c r="B5" s="35"/>
      <c r="C5" s="73" t="b">
        <f t="shared" si="0"/>
        <v>0</v>
      </c>
      <c r="D5" s="39"/>
      <c r="E5" s="73" t="b">
        <f t="shared" si="2"/>
        <v>0</v>
      </c>
      <c r="F5" s="39"/>
      <c r="G5" s="73" t="b">
        <f t="shared" si="1"/>
        <v>0</v>
      </c>
      <c r="H5" s="39"/>
      <c r="I5" s="79" t="b">
        <f t="shared" si="3"/>
        <v>0</v>
      </c>
      <c r="J5" s="80" t="str">
        <f t="shared" si="4"/>
        <v/>
      </c>
      <c r="L5" s="37" t="s">
        <v>87</v>
      </c>
      <c r="M5" s="37" t="s">
        <v>92</v>
      </c>
    </row>
    <row r="6" spans="1:15" ht="15.75" x14ac:dyDescent="0.25">
      <c r="A6" s="19" t="str">
        <f>'Front Page'!A6</f>
        <v>Student 5</v>
      </c>
      <c r="B6" s="36"/>
      <c r="C6" s="72" t="b">
        <f t="shared" si="0"/>
        <v>0</v>
      </c>
      <c r="D6" s="40"/>
      <c r="E6" s="72" t="b">
        <f t="shared" si="2"/>
        <v>0</v>
      </c>
      <c r="F6" s="40"/>
      <c r="G6" s="72" t="b">
        <f t="shared" si="1"/>
        <v>0</v>
      </c>
      <c r="H6" s="40"/>
      <c r="I6" s="77" t="b">
        <f t="shared" si="3"/>
        <v>0</v>
      </c>
      <c r="J6" s="78" t="str">
        <f t="shared" si="4"/>
        <v/>
      </c>
      <c r="L6" s="37" t="s">
        <v>88</v>
      </c>
    </row>
    <row r="7" spans="1:15" ht="15.75" x14ac:dyDescent="0.25">
      <c r="A7" s="20" t="str">
        <f>'Front Page'!A7</f>
        <v>Student 6</v>
      </c>
      <c r="B7" s="35"/>
      <c r="C7" s="73" t="b">
        <f t="shared" si="0"/>
        <v>0</v>
      </c>
      <c r="D7" s="39"/>
      <c r="E7" s="73" t="b">
        <f t="shared" si="2"/>
        <v>0</v>
      </c>
      <c r="F7" s="39"/>
      <c r="G7" s="73" t="b">
        <f t="shared" si="1"/>
        <v>0</v>
      </c>
      <c r="H7" s="39"/>
      <c r="I7" s="79" t="b">
        <f t="shared" si="3"/>
        <v>0</v>
      </c>
      <c r="J7" s="80" t="str">
        <f t="shared" si="4"/>
        <v/>
      </c>
    </row>
    <row r="8" spans="1:15" ht="15.75" x14ac:dyDescent="0.25">
      <c r="A8" s="19" t="str">
        <f>'Front Page'!A8</f>
        <v>Student 7</v>
      </c>
      <c r="B8" s="36"/>
      <c r="C8" s="72" t="b">
        <f t="shared" si="0"/>
        <v>0</v>
      </c>
      <c r="D8" s="40"/>
      <c r="E8" s="72" t="b">
        <f t="shared" si="2"/>
        <v>0</v>
      </c>
      <c r="F8" s="40"/>
      <c r="G8" s="72" t="b">
        <f t="shared" si="1"/>
        <v>0</v>
      </c>
      <c r="H8" s="40"/>
      <c r="I8" s="77" t="b">
        <f t="shared" si="3"/>
        <v>0</v>
      </c>
      <c r="J8" s="78" t="str">
        <f t="shared" si="4"/>
        <v/>
      </c>
    </row>
    <row r="9" spans="1:15" ht="15.75" x14ac:dyDescent="0.25">
      <c r="A9" s="20" t="str">
        <f>'Front Page'!A9</f>
        <v>Student 8</v>
      </c>
      <c r="B9" s="35"/>
      <c r="C9" s="73" t="b">
        <f t="shared" si="0"/>
        <v>0</v>
      </c>
      <c r="D9" s="39"/>
      <c r="E9" s="73" t="b">
        <f t="shared" si="2"/>
        <v>0</v>
      </c>
      <c r="F9" s="39"/>
      <c r="G9" s="73" t="b">
        <f t="shared" si="1"/>
        <v>0</v>
      </c>
      <c r="H9" s="39"/>
      <c r="I9" s="79" t="b">
        <f t="shared" si="3"/>
        <v>0</v>
      </c>
      <c r="J9" s="80" t="str">
        <f t="shared" si="4"/>
        <v/>
      </c>
    </row>
    <row r="10" spans="1:15" ht="15.75" x14ac:dyDescent="0.25">
      <c r="A10" s="19" t="str">
        <f>'Front Page'!A10</f>
        <v>Student 9</v>
      </c>
      <c r="B10" s="36"/>
      <c r="C10" s="72" t="b">
        <f t="shared" si="0"/>
        <v>0</v>
      </c>
      <c r="D10" s="40"/>
      <c r="E10" s="72" t="b">
        <f t="shared" si="2"/>
        <v>0</v>
      </c>
      <c r="F10" s="40"/>
      <c r="G10" s="72" t="b">
        <f t="shared" si="1"/>
        <v>0</v>
      </c>
      <c r="H10" s="40"/>
      <c r="I10" s="77" t="b">
        <f t="shared" si="3"/>
        <v>0</v>
      </c>
      <c r="J10" s="78" t="str">
        <f t="shared" si="4"/>
        <v/>
      </c>
    </row>
    <row r="11" spans="1:15" ht="15.75" x14ac:dyDescent="0.25">
      <c r="A11" s="20" t="str">
        <f>'Front Page'!A11</f>
        <v>Student 10</v>
      </c>
      <c r="B11" s="35"/>
      <c r="C11" s="73" t="b">
        <f t="shared" si="0"/>
        <v>0</v>
      </c>
      <c r="D11" s="39"/>
      <c r="E11" s="73" t="b">
        <f t="shared" si="2"/>
        <v>0</v>
      </c>
      <c r="F11" s="39"/>
      <c r="G11" s="73" t="b">
        <f t="shared" si="1"/>
        <v>0</v>
      </c>
      <c r="H11" s="39"/>
      <c r="I11" s="79" t="b">
        <f t="shared" si="3"/>
        <v>0</v>
      </c>
      <c r="J11" s="80" t="str">
        <f t="shared" si="4"/>
        <v/>
      </c>
    </row>
    <row r="12" spans="1:15" ht="15.75" x14ac:dyDescent="0.25">
      <c r="A12" s="19" t="str">
        <f>'Front Page'!A12</f>
        <v>Student 11</v>
      </c>
      <c r="B12" s="36"/>
      <c r="C12" s="72" t="b">
        <f t="shared" si="0"/>
        <v>0</v>
      </c>
      <c r="D12" s="40"/>
      <c r="E12" s="72" t="b">
        <f t="shared" si="2"/>
        <v>0</v>
      </c>
      <c r="F12" s="40"/>
      <c r="G12" s="72" t="b">
        <f t="shared" si="1"/>
        <v>0</v>
      </c>
      <c r="H12" s="40"/>
      <c r="I12" s="77" t="b">
        <f t="shared" si="3"/>
        <v>0</v>
      </c>
      <c r="J12" s="78" t="str">
        <f t="shared" si="4"/>
        <v/>
      </c>
    </row>
    <row r="13" spans="1:15" ht="15.75" x14ac:dyDescent="0.25">
      <c r="A13" s="20" t="str">
        <f>'Front Page'!A13</f>
        <v>Student 12</v>
      </c>
      <c r="B13" s="35"/>
      <c r="C13" s="73" t="b">
        <f t="shared" si="0"/>
        <v>0</v>
      </c>
      <c r="D13" s="39"/>
      <c r="E13" s="73" t="b">
        <f t="shared" si="2"/>
        <v>0</v>
      </c>
      <c r="F13" s="39"/>
      <c r="G13" s="73" t="b">
        <f t="shared" si="1"/>
        <v>0</v>
      </c>
      <c r="H13" s="39"/>
      <c r="I13" s="79" t="b">
        <f t="shared" si="3"/>
        <v>0</v>
      </c>
      <c r="J13" s="80" t="str">
        <f t="shared" si="4"/>
        <v/>
      </c>
    </row>
    <row r="14" spans="1:15" ht="15.75" x14ac:dyDescent="0.25">
      <c r="A14" s="19" t="str">
        <f>'Front Page'!A14</f>
        <v>Student 13</v>
      </c>
      <c r="B14" s="36"/>
      <c r="C14" s="72" t="b">
        <f t="shared" si="0"/>
        <v>0</v>
      </c>
      <c r="D14" s="40"/>
      <c r="E14" s="72" t="b">
        <f t="shared" si="2"/>
        <v>0</v>
      </c>
      <c r="F14" s="40"/>
      <c r="G14" s="72" t="b">
        <f t="shared" si="1"/>
        <v>0</v>
      </c>
      <c r="H14" s="40"/>
      <c r="I14" s="77" t="b">
        <f t="shared" si="3"/>
        <v>0</v>
      </c>
      <c r="J14" s="78" t="str">
        <f t="shared" si="4"/>
        <v/>
      </c>
    </row>
    <row r="15" spans="1:15" ht="15.75" x14ac:dyDescent="0.25">
      <c r="A15" s="20" t="str">
        <f>'Front Page'!A15</f>
        <v>Student 14</v>
      </c>
      <c r="B15" s="35"/>
      <c r="C15" s="73" t="b">
        <f t="shared" si="0"/>
        <v>0</v>
      </c>
      <c r="D15" s="39"/>
      <c r="E15" s="73" t="b">
        <f t="shared" si="2"/>
        <v>0</v>
      </c>
      <c r="F15" s="39"/>
      <c r="G15" s="73" t="b">
        <f t="shared" si="1"/>
        <v>0</v>
      </c>
      <c r="H15" s="39"/>
      <c r="I15" s="79" t="b">
        <f t="shared" si="3"/>
        <v>0</v>
      </c>
      <c r="J15" s="80" t="str">
        <f t="shared" si="4"/>
        <v/>
      </c>
    </row>
    <row r="16" spans="1:15" ht="15.75" x14ac:dyDescent="0.25">
      <c r="A16" s="19" t="str">
        <f>'Front Page'!A16</f>
        <v>Student 15</v>
      </c>
      <c r="B16" s="36"/>
      <c r="C16" s="72" t="b">
        <f t="shared" si="0"/>
        <v>0</v>
      </c>
      <c r="D16" s="40"/>
      <c r="E16" s="72" t="b">
        <f t="shared" si="2"/>
        <v>0</v>
      </c>
      <c r="F16" s="40"/>
      <c r="G16" s="72" t="b">
        <f t="shared" si="1"/>
        <v>0</v>
      </c>
      <c r="H16" s="40"/>
      <c r="I16" s="77" t="b">
        <f t="shared" si="3"/>
        <v>0</v>
      </c>
      <c r="J16" s="78" t="str">
        <f t="shared" si="4"/>
        <v/>
      </c>
    </row>
    <row r="17" spans="1:10" ht="15.75" x14ac:dyDescent="0.25">
      <c r="A17" s="20" t="str">
        <f>'Front Page'!A17</f>
        <v>Student 16</v>
      </c>
      <c r="B17" s="35"/>
      <c r="C17" s="73" t="b">
        <f t="shared" si="0"/>
        <v>0</v>
      </c>
      <c r="D17" s="39"/>
      <c r="E17" s="73" t="b">
        <f t="shared" si="2"/>
        <v>0</v>
      </c>
      <c r="F17" s="39"/>
      <c r="G17" s="73" t="b">
        <f t="shared" si="1"/>
        <v>0</v>
      </c>
      <c r="H17" s="39"/>
      <c r="I17" s="79" t="b">
        <f t="shared" si="3"/>
        <v>0</v>
      </c>
      <c r="J17" s="80" t="str">
        <f t="shared" si="4"/>
        <v/>
      </c>
    </row>
    <row r="18" spans="1:10" ht="15.75" x14ac:dyDescent="0.25">
      <c r="A18" s="19" t="str">
        <f>'Front Page'!A18</f>
        <v>Student 17</v>
      </c>
      <c r="B18" s="36"/>
      <c r="C18" s="72" t="b">
        <f t="shared" si="0"/>
        <v>0</v>
      </c>
      <c r="D18" s="40"/>
      <c r="E18" s="72" t="b">
        <f t="shared" si="2"/>
        <v>0</v>
      </c>
      <c r="F18" s="40"/>
      <c r="G18" s="72" t="b">
        <f t="shared" si="1"/>
        <v>0</v>
      </c>
      <c r="H18" s="40"/>
      <c r="I18" s="77" t="b">
        <f t="shared" si="3"/>
        <v>0</v>
      </c>
      <c r="J18" s="78" t="str">
        <f t="shared" si="4"/>
        <v/>
      </c>
    </row>
    <row r="19" spans="1:10" ht="15.75" x14ac:dyDescent="0.25">
      <c r="A19" s="20" t="str">
        <f>'Front Page'!A19</f>
        <v>Student 18</v>
      </c>
      <c r="B19" s="35"/>
      <c r="C19" s="73" t="b">
        <f t="shared" si="0"/>
        <v>0</v>
      </c>
      <c r="D19" s="39"/>
      <c r="E19" s="73" t="b">
        <f t="shared" si="2"/>
        <v>0</v>
      </c>
      <c r="F19" s="39"/>
      <c r="G19" s="73" t="b">
        <f t="shared" si="1"/>
        <v>0</v>
      </c>
      <c r="H19" s="39"/>
      <c r="I19" s="79" t="b">
        <f t="shared" si="3"/>
        <v>0</v>
      </c>
      <c r="J19" s="80" t="str">
        <f t="shared" si="4"/>
        <v/>
      </c>
    </row>
    <row r="20" spans="1:10" ht="15.75" x14ac:dyDescent="0.25">
      <c r="A20" s="19" t="str">
        <f>'Front Page'!A20</f>
        <v>Student 19</v>
      </c>
      <c r="B20" s="36"/>
      <c r="C20" s="72" t="b">
        <f t="shared" si="0"/>
        <v>0</v>
      </c>
      <c r="D20" s="40"/>
      <c r="E20" s="72" t="b">
        <f t="shared" si="2"/>
        <v>0</v>
      </c>
      <c r="F20" s="40"/>
      <c r="G20" s="72" t="b">
        <f t="shared" si="1"/>
        <v>0</v>
      </c>
      <c r="H20" s="40"/>
      <c r="I20" s="77" t="b">
        <f t="shared" si="3"/>
        <v>0</v>
      </c>
      <c r="J20" s="78" t="str">
        <f t="shared" si="4"/>
        <v/>
      </c>
    </row>
    <row r="21" spans="1:10" ht="15.75" x14ac:dyDescent="0.25">
      <c r="A21" s="20" t="str">
        <f>'Front Page'!A21</f>
        <v>Student 20</v>
      </c>
      <c r="B21" s="35"/>
      <c r="C21" s="73" t="b">
        <f t="shared" si="0"/>
        <v>0</v>
      </c>
      <c r="D21" s="39"/>
      <c r="E21" s="73" t="b">
        <f t="shared" si="2"/>
        <v>0</v>
      </c>
      <c r="F21" s="39"/>
      <c r="G21" s="73" t="b">
        <f t="shared" si="1"/>
        <v>0</v>
      </c>
      <c r="H21" s="39"/>
      <c r="I21" s="79" t="b">
        <f t="shared" si="3"/>
        <v>0</v>
      </c>
      <c r="J21" s="80" t="str">
        <f t="shared" si="4"/>
        <v/>
      </c>
    </row>
    <row r="22" spans="1:10" ht="15.75" x14ac:dyDescent="0.25">
      <c r="A22" s="19" t="str">
        <f>'Front Page'!A22</f>
        <v>Student 21</v>
      </c>
      <c r="B22" s="36"/>
      <c r="C22" s="72" t="b">
        <f t="shared" si="0"/>
        <v>0</v>
      </c>
      <c r="D22" s="40"/>
      <c r="E22" s="72" t="b">
        <f t="shared" si="2"/>
        <v>0</v>
      </c>
      <c r="F22" s="40"/>
      <c r="G22" s="72" t="b">
        <f t="shared" si="1"/>
        <v>0</v>
      </c>
      <c r="H22" s="40"/>
      <c r="I22" s="77" t="b">
        <f t="shared" si="3"/>
        <v>0</v>
      </c>
      <c r="J22" s="78" t="str">
        <f t="shared" si="4"/>
        <v/>
      </c>
    </row>
    <row r="23" spans="1:10" ht="15.75" x14ac:dyDescent="0.25">
      <c r="A23" s="20" t="str">
        <f>'Front Page'!A23</f>
        <v>Student 22</v>
      </c>
      <c r="B23" s="35"/>
      <c r="C23" s="73" t="b">
        <f t="shared" si="0"/>
        <v>0</v>
      </c>
      <c r="D23" s="39"/>
      <c r="E23" s="73" t="b">
        <f t="shared" si="2"/>
        <v>0</v>
      </c>
      <c r="F23" s="39"/>
      <c r="G23" s="73" t="b">
        <f t="shared" si="1"/>
        <v>0</v>
      </c>
      <c r="H23" s="39"/>
      <c r="I23" s="79" t="b">
        <f t="shared" si="3"/>
        <v>0</v>
      </c>
      <c r="J23" s="80" t="str">
        <f t="shared" si="4"/>
        <v/>
      </c>
    </row>
    <row r="24" spans="1:10" ht="15.75" x14ac:dyDescent="0.25">
      <c r="A24" s="19" t="str">
        <f>'Front Page'!A24</f>
        <v>Student 23</v>
      </c>
      <c r="B24" s="36"/>
      <c r="C24" s="72" t="b">
        <f t="shared" si="0"/>
        <v>0</v>
      </c>
      <c r="D24" s="40"/>
      <c r="E24" s="72" t="b">
        <f t="shared" si="2"/>
        <v>0</v>
      </c>
      <c r="F24" s="40"/>
      <c r="G24" s="72" t="b">
        <f t="shared" si="1"/>
        <v>0</v>
      </c>
      <c r="H24" s="40"/>
      <c r="I24" s="77" t="b">
        <f t="shared" si="3"/>
        <v>0</v>
      </c>
      <c r="J24" s="78" t="str">
        <f t="shared" si="4"/>
        <v/>
      </c>
    </row>
    <row r="25" spans="1:10" ht="15.75" x14ac:dyDescent="0.25">
      <c r="A25" s="20" t="str">
        <f>'Front Page'!A25</f>
        <v>Student 24</v>
      </c>
      <c r="B25" s="35"/>
      <c r="C25" s="73" t="b">
        <f t="shared" si="0"/>
        <v>0</v>
      </c>
      <c r="D25" s="39"/>
      <c r="E25" s="73" t="b">
        <f t="shared" si="2"/>
        <v>0</v>
      </c>
      <c r="F25" s="39"/>
      <c r="G25" s="73" t="b">
        <f t="shared" si="1"/>
        <v>0</v>
      </c>
      <c r="H25" s="39"/>
      <c r="I25" s="79" t="b">
        <f t="shared" si="3"/>
        <v>0</v>
      </c>
      <c r="J25" s="80" t="str">
        <f t="shared" si="4"/>
        <v/>
      </c>
    </row>
    <row r="26" spans="1:10" ht="15.75" x14ac:dyDescent="0.25">
      <c r="A26" s="19" t="str">
        <f>'Front Page'!A26</f>
        <v>Student 25</v>
      </c>
      <c r="B26" s="36"/>
      <c r="C26" s="72" t="b">
        <f t="shared" si="0"/>
        <v>0</v>
      </c>
      <c r="D26" s="40"/>
      <c r="E26" s="72" t="b">
        <f t="shared" si="2"/>
        <v>0</v>
      </c>
      <c r="F26" s="40"/>
      <c r="G26" s="72" t="b">
        <f t="shared" si="1"/>
        <v>0</v>
      </c>
      <c r="H26" s="40"/>
      <c r="I26" s="77" t="b">
        <f t="shared" si="3"/>
        <v>0</v>
      </c>
      <c r="J26" s="78" t="str">
        <f t="shared" si="4"/>
        <v/>
      </c>
    </row>
    <row r="27" spans="1:10" ht="15.75" x14ac:dyDescent="0.25">
      <c r="A27" s="20" t="str">
        <f>'Front Page'!A27</f>
        <v>Student 26</v>
      </c>
      <c r="B27" s="35"/>
      <c r="C27" s="73" t="b">
        <f t="shared" si="0"/>
        <v>0</v>
      </c>
      <c r="D27" s="39"/>
      <c r="E27" s="73" t="b">
        <f t="shared" si="2"/>
        <v>0</v>
      </c>
      <c r="F27" s="39"/>
      <c r="G27" s="73" t="b">
        <f t="shared" si="1"/>
        <v>0</v>
      </c>
      <c r="H27" s="39"/>
      <c r="I27" s="79" t="b">
        <f t="shared" si="3"/>
        <v>0</v>
      </c>
      <c r="J27" s="80" t="str">
        <f t="shared" si="4"/>
        <v/>
      </c>
    </row>
    <row r="28" spans="1:10" ht="15.75" x14ac:dyDescent="0.25">
      <c r="A28" s="19" t="str">
        <f>'Front Page'!A28</f>
        <v>Student 27</v>
      </c>
      <c r="B28" s="36"/>
      <c r="C28" s="72" t="b">
        <f t="shared" si="0"/>
        <v>0</v>
      </c>
      <c r="D28" s="40"/>
      <c r="E28" s="72" t="b">
        <f t="shared" si="2"/>
        <v>0</v>
      </c>
      <c r="F28" s="40"/>
      <c r="G28" s="72" t="b">
        <f t="shared" si="1"/>
        <v>0</v>
      </c>
      <c r="H28" s="40"/>
      <c r="I28" s="77" t="b">
        <f t="shared" si="3"/>
        <v>0</v>
      </c>
      <c r="J28" s="78" t="str">
        <f t="shared" si="4"/>
        <v/>
      </c>
    </row>
    <row r="29" spans="1:10" ht="15.75" x14ac:dyDescent="0.25">
      <c r="A29" s="20" t="str">
        <f>'Front Page'!A29</f>
        <v>Student 28</v>
      </c>
      <c r="B29" s="35"/>
      <c r="C29" s="73" t="b">
        <f t="shared" si="0"/>
        <v>0</v>
      </c>
      <c r="D29" s="39"/>
      <c r="E29" s="73" t="b">
        <f t="shared" si="2"/>
        <v>0</v>
      </c>
      <c r="F29" s="39"/>
      <c r="G29" s="73" t="b">
        <f t="shared" si="1"/>
        <v>0</v>
      </c>
      <c r="H29" s="39"/>
      <c r="I29" s="79" t="b">
        <f t="shared" si="3"/>
        <v>0</v>
      </c>
      <c r="J29" s="80" t="str">
        <f t="shared" si="4"/>
        <v/>
      </c>
    </row>
    <row r="30" spans="1:10" ht="15.75" x14ac:dyDescent="0.25">
      <c r="A30" s="19" t="str">
        <f>'Front Page'!A30</f>
        <v>Student 29</v>
      </c>
      <c r="B30" s="36"/>
      <c r="C30" s="72" t="b">
        <f t="shared" si="0"/>
        <v>0</v>
      </c>
      <c r="D30" s="40"/>
      <c r="E30" s="72" t="b">
        <f t="shared" si="2"/>
        <v>0</v>
      </c>
      <c r="F30" s="40"/>
      <c r="G30" s="72" t="b">
        <f t="shared" si="1"/>
        <v>0</v>
      </c>
      <c r="H30" s="40"/>
      <c r="I30" s="77" t="b">
        <f t="shared" si="3"/>
        <v>0</v>
      </c>
      <c r="J30" s="78" t="str">
        <f t="shared" si="4"/>
        <v/>
      </c>
    </row>
    <row r="31" spans="1:10" ht="15.75" x14ac:dyDescent="0.25">
      <c r="A31" s="20" t="str">
        <f>'Front Page'!A31</f>
        <v>Student 30</v>
      </c>
      <c r="B31" s="35"/>
      <c r="C31" s="73" t="b">
        <f t="shared" si="0"/>
        <v>0</v>
      </c>
      <c r="D31" s="39"/>
      <c r="E31" s="73" t="b">
        <f t="shared" si="2"/>
        <v>0</v>
      </c>
      <c r="F31" s="39"/>
      <c r="G31" s="73" t="b">
        <f t="shared" si="1"/>
        <v>0</v>
      </c>
      <c r="H31" s="39"/>
      <c r="I31" s="79" t="b">
        <f t="shared" si="3"/>
        <v>0</v>
      </c>
      <c r="J31" s="80" t="str">
        <f t="shared" si="4"/>
        <v/>
      </c>
    </row>
    <row r="32" spans="1:10" ht="15.75" x14ac:dyDescent="0.25">
      <c r="A32" s="19" t="str">
        <f>'Front Page'!A32</f>
        <v>Student 31</v>
      </c>
      <c r="B32" s="36"/>
      <c r="C32" s="72" t="b">
        <f t="shared" si="0"/>
        <v>0</v>
      </c>
      <c r="D32" s="40"/>
      <c r="E32" s="72" t="b">
        <f t="shared" si="2"/>
        <v>0</v>
      </c>
      <c r="F32" s="40"/>
      <c r="G32" s="72" t="b">
        <f t="shared" si="1"/>
        <v>0</v>
      </c>
      <c r="H32" s="40"/>
      <c r="I32" s="77" t="b">
        <f t="shared" si="3"/>
        <v>0</v>
      </c>
      <c r="J32" s="78" t="str">
        <f t="shared" si="4"/>
        <v/>
      </c>
    </row>
    <row r="33" spans="1:10" ht="15.75" x14ac:dyDescent="0.25">
      <c r="A33" s="20" t="str">
        <f>'Front Page'!A33</f>
        <v>Student 32</v>
      </c>
      <c r="B33" s="35"/>
      <c r="C33" s="73" t="b">
        <f t="shared" si="0"/>
        <v>0</v>
      </c>
      <c r="D33" s="39"/>
      <c r="E33" s="73" t="b">
        <f t="shared" si="2"/>
        <v>0</v>
      </c>
      <c r="F33" s="39"/>
      <c r="G33" s="73" t="b">
        <f t="shared" si="1"/>
        <v>0</v>
      </c>
      <c r="H33" s="39"/>
      <c r="I33" s="79" t="b">
        <f t="shared" si="3"/>
        <v>0</v>
      </c>
      <c r="J33" s="80" t="str">
        <f t="shared" si="4"/>
        <v/>
      </c>
    </row>
    <row r="34" spans="1:10" ht="15.75" x14ac:dyDescent="0.25">
      <c r="A34" s="19" t="str">
        <f>'Front Page'!A34</f>
        <v>Student 33</v>
      </c>
      <c r="B34" s="36"/>
      <c r="C34" s="72" t="b">
        <f t="shared" si="0"/>
        <v>0</v>
      </c>
      <c r="D34" s="40"/>
      <c r="E34" s="72" t="b">
        <f t="shared" si="2"/>
        <v>0</v>
      </c>
      <c r="F34" s="40"/>
      <c r="G34" s="72" t="b">
        <f t="shared" si="1"/>
        <v>0</v>
      </c>
      <c r="H34" s="40"/>
      <c r="I34" s="77" t="b">
        <f t="shared" si="3"/>
        <v>0</v>
      </c>
      <c r="J34" s="78" t="str">
        <f t="shared" si="4"/>
        <v/>
      </c>
    </row>
    <row r="35" spans="1:10" ht="15.75" x14ac:dyDescent="0.25">
      <c r="A35" s="20" t="str">
        <f>'Front Page'!A35</f>
        <v>Student 34</v>
      </c>
      <c r="B35" s="35"/>
      <c r="C35" s="73" t="b">
        <f t="shared" si="0"/>
        <v>0</v>
      </c>
      <c r="D35" s="39"/>
      <c r="E35" s="73" t="b">
        <f t="shared" si="2"/>
        <v>0</v>
      </c>
      <c r="F35" s="39"/>
      <c r="G35" s="73" t="b">
        <f t="shared" si="1"/>
        <v>0</v>
      </c>
      <c r="H35" s="39"/>
      <c r="I35" s="79" t="b">
        <f t="shared" si="3"/>
        <v>0</v>
      </c>
      <c r="J35" s="80" t="str">
        <f t="shared" si="4"/>
        <v/>
      </c>
    </row>
    <row r="36" spans="1:10" ht="15.75" x14ac:dyDescent="0.25">
      <c r="A36" s="19" t="str">
        <f>'Front Page'!A36</f>
        <v>Student 35</v>
      </c>
      <c r="B36" s="36"/>
      <c r="C36" s="72" t="b">
        <f t="shared" si="0"/>
        <v>0</v>
      </c>
      <c r="D36" s="40"/>
      <c r="E36" s="72" t="b">
        <f t="shared" si="2"/>
        <v>0</v>
      </c>
      <c r="F36" s="40"/>
      <c r="G36" s="72" t="b">
        <f t="shared" si="1"/>
        <v>0</v>
      </c>
      <c r="H36" s="40"/>
      <c r="I36" s="77" t="b">
        <f t="shared" si="3"/>
        <v>0</v>
      </c>
      <c r="J36" s="78" t="str">
        <f t="shared" si="4"/>
        <v/>
      </c>
    </row>
    <row r="37" spans="1:10" ht="15.75" x14ac:dyDescent="0.25">
      <c r="A37" s="20" t="str">
        <f>'Front Page'!A37</f>
        <v>Student 36</v>
      </c>
      <c r="B37" s="35"/>
      <c r="C37" s="73" t="b">
        <f t="shared" si="0"/>
        <v>0</v>
      </c>
      <c r="D37" s="39"/>
      <c r="E37" s="73" t="b">
        <f t="shared" si="2"/>
        <v>0</v>
      </c>
      <c r="F37" s="39"/>
      <c r="G37" s="73" t="b">
        <f t="shared" si="1"/>
        <v>0</v>
      </c>
      <c r="H37" s="39"/>
      <c r="I37" s="79" t="b">
        <f t="shared" si="3"/>
        <v>0</v>
      </c>
      <c r="J37" s="80" t="str">
        <f t="shared" si="4"/>
        <v/>
      </c>
    </row>
    <row r="38" spans="1:10" ht="15.75" x14ac:dyDescent="0.25">
      <c r="A38" s="19" t="str">
        <f>'Front Page'!A38</f>
        <v>Student 37</v>
      </c>
      <c r="B38" s="36"/>
      <c r="C38" s="72" t="b">
        <f t="shared" si="0"/>
        <v>0</v>
      </c>
      <c r="D38" s="40"/>
      <c r="E38" s="72" t="b">
        <f t="shared" si="2"/>
        <v>0</v>
      </c>
      <c r="F38" s="40"/>
      <c r="G38" s="72" t="b">
        <f t="shared" si="1"/>
        <v>0</v>
      </c>
      <c r="H38" s="40"/>
      <c r="I38" s="77" t="b">
        <f t="shared" si="3"/>
        <v>0</v>
      </c>
      <c r="J38" s="78" t="str">
        <f t="shared" si="4"/>
        <v/>
      </c>
    </row>
    <row r="39" spans="1:10" ht="15.75" x14ac:dyDescent="0.25">
      <c r="A39" s="20" t="str">
        <f>'Front Page'!A39</f>
        <v>Student 38</v>
      </c>
      <c r="B39" s="35"/>
      <c r="C39" s="73" t="b">
        <f t="shared" si="0"/>
        <v>0</v>
      </c>
      <c r="D39" s="39"/>
      <c r="E39" s="73" t="b">
        <f t="shared" si="2"/>
        <v>0</v>
      </c>
      <c r="F39" s="39"/>
      <c r="G39" s="73" t="b">
        <f t="shared" si="1"/>
        <v>0</v>
      </c>
      <c r="H39" s="39"/>
      <c r="I39" s="79" t="b">
        <f t="shared" si="3"/>
        <v>0</v>
      </c>
      <c r="J39" s="80" t="str">
        <f t="shared" si="4"/>
        <v/>
      </c>
    </row>
    <row r="40" spans="1:10" ht="15.75" x14ac:dyDescent="0.25">
      <c r="A40" s="19" t="str">
        <f>'Front Page'!A40</f>
        <v>Student 39</v>
      </c>
      <c r="B40" s="36"/>
      <c r="C40" s="72" t="b">
        <f t="shared" si="0"/>
        <v>0</v>
      </c>
      <c r="D40" s="40"/>
      <c r="E40" s="72" t="b">
        <f t="shared" si="2"/>
        <v>0</v>
      </c>
      <c r="F40" s="40"/>
      <c r="G40" s="72" t="b">
        <f t="shared" si="1"/>
        <v>0</v>
      </c>
      <c r="H40" s="40"/>
      <c r="I40" s="77" t="b">
        <f t="shared" si="3"/>
        <v>0</v>
      </c>
      <c r="J40" s="78" t="str">
        <f t="shared" si="4"/>
        <v/>
      </c>
    </row>
    <row r="41" spans="1:10" ht="16.5" thickBot="1" x14ac:dyDescent="0.3">
      <c r="A41" s="21" t="str">
        <f>'Front Page'!A41</f>
        <v>Student 40</v>
      </c>
      <c r="B41" s="74"/>
      <c r="C41" s="75" t="b">
        <f t="shared" si="0"/>
        <v>0</v>
      </c>
      <c r="D41" s="41"/>
      <c r="E41" s="75" t="b">
        <f t="shared" si="2"/>
        <v>0</v>
      </c>
      <c r="F41" s="41"/>
      <c r="G41" s="75" t="b">
        <f t="shared" si="1"/>
        <v>0</v>
      </c>
      <c r="H41" s="41"/>
      <c r="I41" s="81" t="b">
        <f t="shared" si="3"/>
        <v>0</v>
      </c>
      <c r="J41" s="82" t="str">
        <f t="shared" si="4"/>
        <v/>
      </c>
    </row>
    <row r="42" spans="1:10" ht="15.75" thickTop="1" x14ac:dyDescent="0.25"/>
  </sheetData>
  <sheetProtection sheet="1" objects="1" scenarios="1"/>
  <dataValidations count="4">
    <dataValidation type="list" allowBlank="1" showInputMessage="1" showErrorMessage="1" sqref="B2:B41">
      <formula1>$L$2:$L$6</formula1>
    </dataValidation>
    <dataValidation type="list" allowBlank="1" showInputMessage="1" showErrorMessage="1" sqref="D2:D41">
      <formula1>$M$2:$M$5</formula1>
    </dataValidation>
    <dataValidation type="list" allowBlank="1" showInputMessage="1" showErrorMessage="1" sqref="F2:F41">
      <formula1>$N$2:$N$4</formula1>
    </dataValidation>
    <dataValidation type="list" allowBlank="1" showInputMessage="1" showErrorMessage="1" sqref="H2:H41">
      <formula1>$O$2:$O$4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2"/>
  <sheetViews>
    <sheetView zoomScaleNormal="100" zoomScalePageLayoutView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ColWidth="8.85546875" defaultRowHeight="15" x14ac:dyDescent="0.25"/>
  <cols>
    <col min="1" max="1" width="20.7109375" style="8" customWidth="1"/>
    <col min="2" max="2" width="65.42578125" style="37" bestFit="1" customWidth="1"/>
    <col min="3" max="3" width="12" style="8" hidden="1" customWidth="1"/>
    <col min="4" max="4" width="68.42578125" style="37" bestFit="1" customWidth="1"/>
    <col min="5" max="5" width="10.42578125" style="8" hidden="1" customWidth="1"/>
    <col min="6" max="6" width="97.7109375" style="37" bestFit="1" customWidth="1"/>
    <col min="7" max="7" width="12" style="8" hidden="1" customWidth="1"/>
    <col min="8" max="8" width="8.85546875" style="8"/>
    <col min="9" max="9" width="8.85546875" style="37"/>
    <col min="10" max="10" width="61.42578125" style="37" hidden="1" customWidth="1"/>
    <col min="11" max="11" width="64.42578125" style="37" hidden="1" customWidth="1"/>
    <col min="12" max="12" width="92.28515625" style="37" hidden="1" customWidth="1"/>
    <col min="13" max="16384" width="8.85546875" style="37"/>
  </cols>
  <sheetData>
    <row r="1" spans="1:12" s="85" customFormat="1" ht="33" thickTop="1" thickBot="1" x14ac:dyDescent="0.3">
      <c r="A1" s="9">
        <v>7.3</v>
      </c>
      <c r="B1" s="33" t="s">
        <v>100</v>
      </c>
      <c r="C1" s="16"/>
      <c r="D1" s="33" t="s">
        <v>101</v>
      </c>
      <c r="E1" s="16"/>
      <c r="F1" s="33" t="s">
        <v>102</v>
      </c>
      <c r="G1" s="76"/>
      <c r="H1" s="86" t="s">
        <v>0</v>
      </c>
    </row>
    <row r="2" spans="1:12" ht="16.5" thickTop="1" x14ac:dyDescent="0.25">
      <c r="A2" s="19" t="str">
        <f>'Front Page'!A2</f>
        <v>Student 1</v>
      </c>
      <c r="B2" s="34"/>
      <c r="C2" s="72" t="b">
        <f>IF(B2="5 - Identifies, locates 12 bones and refers to by proper names",5, IF(B2="4 - Identifies, locates 10 bones and refers to by proper names",4, IF(B2="3 - Identifies, locates 8 bones and refers to by proper names",3, IF(B2="2 - Identifies, locates 6 bones and refers to by proper names", 2, IF(B2="1 - Identifies, locates 5 or less bones and refers to by proper names", 1)))))</f>
        <v>0</v>
      </c>
      <c r="D2" s="38"/>
      <c r="E2" s="72" t="b">
        <f t="shared" ref="E2:E41" si="0">IF(D2="5 - Can explain how 5 joints are constructed and how they work",5, IF(D2="4 - Can explain how 4 joints are constructed and how they work",4, IF(D2="3 - Can explain how 3 joints are constructed and how they work",3, IF(D2="2 - Can explain how 2 joints are constructed and how they work", 2, IF(D2="1 - Can explain how 1 or less joints are constructed and how they work", 1)))))</f>
        <v>0</v>
      </c>
      <c r="F2" s="38"/>
      <c r="G2" s="84" t="b">
        <f>IF(F2="5 - Can explain how inactivity may cause injury, illness, or disease and how exercise can prevent it",5,IF(F2="3 - Can explain how inactivity causes illness and disease",3,IF(F2="1 - Cannot explain how inactivity may cause injury, illness or disease and how exercise can prevent it",1)))</f>
        <v>0</v>
      </c>
      <c r="H2" s="87" t="str">
        <f t="shared" ref="H2:H41" si="1">IFERROR(AVERAGE(C2, E2, G2), "")</f>
        <v/>
      </c>
      <c r="J2" s="37" t="s">
        <v>103</v>
      </c>
      <c r="K2" s="37" t="s">
        <v>108</v>
      </c>
      <c r="L2" s="37" t="s">
        <v>113</v>
      </c>
    </row>
    <row r="3" spans="1:12" ht="15.75" x14ac:dyDescent="0.25">
      <c r="A3" s="20" t="str">
        <f>'Front Page'!A3</f>
        <v>Student 2</v>
      </c>
      <c r="B3" s="35"/>
      <c r="C3" s="73" t="b">
        <f t="shared" ref="C3:C41" si="2">IF(B3="5 - Identifies, locates 12 bones and refers to by proper names",5, IF(B3="4 - Identifies, locates 10 bones and refers to by proper names",4, IF(B3="3 - Identifies, locates 8 bones and refers to by proper names",3, IF(B3="2 - Identifies, locates 6 bones and refers to by proper names", 2, IF(B3="1 - Identifies, locates 5 or less bones and refers to by proper names", 1)))))</f>
        <v>0</v>
      </c>
      <c r="D3" s="39"/>
      <c r="E3" s="73" t="b">
        <f t="shared" si="0"/>
        <v>0</v>
      </c>
      <c r="F3" s="39"/>
      <c r="G3" s="79" t="b">
        <f t="shared" ref="G3:G41" si="3">IF(F3="5 - Can explain how inactivity may cause injury, illness, or disease and how exercise can prevent it",5,IF(F3="3 - Can explain how inactivity causes illness and disease",3,IF(F3="1 - Cannot explain how inactivity may cause injury, illness or disease and how exercise can prevent it",1)))</f>
        <v>0</v>
      </c>
      <c r="H3" s="88" t="str">
        <f t="shared" si="1"/>
        <v/>
      </c>
      <c r="J3" s="37" t="s">
        <v>104</v>
      </c>
      <c r="K3" s="37" t="s">
        <v>109</v>
      </c>
      <c r="L3" s="37" t="s">
        <v>114</v>
      </c>
    </row>
    <row r="4" spans="1:12" ht="15.75" x14ac:dyDescent="0.25">
      <c r="A4" s="19" t="str">
        <f>'Front Page'!A4</f>
        <v>Student 3</v>
      </c>
      <c r="B4" s="36"/>
      <c r="C4" s="72" t="b">
        <f t="shared" si="2"/>
        <v>0</v>
      </c>
      <c r="D4" s="40"/>
      <c r="E4" s="72" t="b">
        <f t="shared" si="0"/>
        <v>0</v>
      </c>
      <c r="F4" s="40"/>
      <c r="G4" s="77" t="b">
        <f t="shared" si="3"/>
        <v>0</v>
      </c>
      <c r="H4" s="87" t="str">
        <f t="shared" si="1"/>
        <v/>
      </c>
      <c r="J4" s="37" t="s">
        <v>105</v>
      </c>
      <c r="K4" s="37" t="s">
        <v>110</v>
      </c>
      <c r="L4" s="37" t="s">
        <v>115</v>
      </c>
    </row>
    <row r="5" spans="1:12" ht="15.75" x14ac:dyDescent="0.25">
      <c r="A5" s="20" t="str">
        <f>'Front Page'!A5</f>
        <v>Student 4</v>
      </c>
      <c r="B5" s="35"/>
      <c r="C5" s="73" t="b">
        <f t="shared" si="2"/>
        <v>0</v>
      </c>
      <c r="D5" s="39"/>
      <c r="E5" s="73" t="b">
        <f t="shared" si="0"/>
        <v>0</v>
      </c>
      <c r="F5" s="39"/>
      <c r="G5" s="79" t="b">
        <f t="shared" si="3"/>
        <v>0</v>
      </c>
      <c r="H5" s="88" t="str">
        <f t="shared" si="1"/>
        <v/>
      </c>
      <c r="J5" s="37" t="s">
        <v>106</v>
      </c>
      <c r="K5" s="37" t="s">
        <v>111</v>
      </c>
    </row>
    <row r="6" spans="1:12" ht="15.75" x14ac:dyDescent="0.25">
      <c r="A6" s="19" t="str">
        <f>'Front Page'!A6</f>
        <v>Student 5</v>
      </c>
      <c r="B6" s="36"/>
      <c r="C6" s="72" t="b">
        <f t="shared" si="2"/>
        <v>0</v>
      </c>
      <c r="D6" s="40"/>
      <c r="E6" s="72" t="b">
        <f t="shared" si="0"/>
        <v>0</v>
      </c>
      <c r="F6" s="40"/>
      <c r="G6" s="77" t="b">
        <f t="shared" si="3"/>
        <v>0</v>
      </c>
      <c r="H6" s="87" t="str">
        <f t="shared" si="1"/>
        <v/>
      </c>
      <c r="J6" s="37" t="s">
        <v>107</v>
      </c>
      <c r="K6" s="37" t="s">
        <v>112</v>
      </c>
    </row>
    <row r="7" spans="1:12" ht="15.75" x14ac:dyDescent="0.25">
      <c r="A7" s="20" t="str">
        <f>'Front Page'!A7</f>
        <v>Student 6</v>
      </c>
      <c r="B7" s="35"/>
      <c r="C7" s="73" t="b">
        <f t="shared" si="2"/>
        <v>0</v>
      </c>
      <c r="D7" s="39"/>
      <c r="E7" s="73" t="b">
        <f t="shared" si="0"/>
        <v>0</v>
      </c>
      <c r="F7" s="39"/>
      <c r="G7" s="79" t="b">
        <f t="shared" si="3"/>
        <v>0</v>
      </c>
      <c r="H7" s="88" t="str">
        <f t="shared" si="1"/>
        <v/>
      </c>
    </row>
    <row r="8" spans="1:12" ht="15.75" x14ac:dyDescent="0.25">
      <c r="A8" s="19" t="str">
        <f>'Front Page'!A8</f>
        <v>Student 7</v>
      </c>
      <c r="B8" s="36"/>
      <c r="C8" s="72" t="b">
        <f t="shared" si="2"/>
        <v>0</v>
      </c>
      <c r="D8" s="40"/>
      <c r="E8" s="72" t="b">
        <f t="shared" si="0"/>
        <v>0</v>
      </c>
      <c r="F8" s="40"/>
      <c r="G8" s="77" t="b">
        <f t="shared" si="3"/>
        <v>0</v>
      </c>
      <c r="H8" s="87" t="str">
        <f t="shared" si="1"/>
        <v/>
      </c>
    </row>
    <row r="9" spans="1:12" ht="15.75" x14ac:dyDescent="0.25">
      <c r="A9" s="20" t="str">
        <f>'Front Page'!A9</f>
        <v>Student 8</v>
      </c>
      <c r="B9" s="35"/>
      <c r="C9" s="73" t="b">
        <f t="shared" si="2"/>
        <v>0</v>
      </c>
      <c r="D9" s="39"/>
      <c r="E9" s="73" t="b">
        <f t="shared" si="0"/>
        <v>0</v>
      </c>
      <c r="F9" s="39"/>
      <c r="G9" s="79" t="b">
        <f t="shared" si="3"/>
        <v>0</v>
      </c>
      <c r="H9" s="88" t="str">
        <f t="shared" si="1"/>
        <v/>
      </c>
    </row>
    <row r="10" spans="1:12" ht="15.75" x14ac:dyDescent="0.25">
      <c r="A10" s="19" t="str">
        <f>'Front Page'!A10</f>
        <v>Student 9</v>
      </c>
      <c r="B10" s="36"/>
      <c r="C10" s="72" t="b">
        <f t="shared" si="2"/>
        <v>0</v>
      </c>
      <c r="D10" s="40"/>
      <c r="E10" s="72" t="b">
        <f t="shared" si="0"/>
        <v>0</v>
      </c>
      <c r="F10" s="40"/>
      <c r="G10" s="77" t="b">
        <f>IF(F10="5 - Can explain how inactivity may cause injury, illness, or disease and how exercise can prevent it",5,IF(F10="3 - Can explain how inactivity causes illness and disease",3,IF(F10="1 - Cannot explain how inactivity may cause injury, illness or disease and how exercise can prevent it",1)))</f>
        <v>0</v>
      </c>
      <c r="H10" s="87" t="str">
        <f t="shared" si="1"/>
        <v/>
      </c>
    </row>
    <row r="11" spans="1:12" ht="15.75" x14ac:dyDescent="0.25">
      <c r="A11" s="20" t="str">
        <f>'Front Page'!A11</f>
        <v>Student 10</v>
      </c>
      <c r="B11" s="35"/>
      <c r="C11" s="73" t="b">
        <f t="shared" si="2"/>
        <v>0</v>
      </c>
      <c r="D11" s="39"/>
      <c r="E11" s="73" t="b">
        <f t="shared" si="0"/>
        <v>0</v>
      </c>
      <c r="F11" s="39"/>
      <c r="G11" s="79" t="b">
        <f t="shared" si="3"/>
        <v>0</v>
      </c>
      <c r="H11" s="88" t="str">
        <f t="shared" si="1"/>
        <v/>
      </c>
    </row>
    <row r="12" spans="1:12" ht="15.75" x14ac:dyDescent="0.25">
      <c r="A12" s="19" t="str">
        <f>'Front Page'!A12</f>
        <v>Student 11</v>
      </c>
      <c r="B12" s="36"/>
      <c r="C12" s="72" t="b">
        <f t="shared" si="2"/>
        <v>0</v>
      </c>
      <c r="D12" s="40"/>
      <c r="E12" s="72" t="b">
        <f t="shared" si="0"/>
        <v>0</v>
      </c>
      <c r="F12" s="40"/>
      <c r="G12" s="77" t="b">
        <f t="shared" si="3"/>
        <v>0</v>
      </c>
      <c r="H12" s="87" t="str">
        <f t="shared" si="1"/>
        <v/>
      </c>
    </row>
    <row r="13" spans="1:12" ht="15.75" x14ac:dyDescent="0.25">
      <c r="A13" s="20" t="str">
        <f>'Front Page'!A13</f>
        <v>Student 12</v>
      </c>
      <c r="B13" s="35"/>
      <c r="C13" s="73" t="b">
        <f t="shared" si="2"/>
        <v>0</v>
      </c>
      <c r="D13" s="39"/>
      <c r="E13" s="73" t="b">
        <f t="shared" si="0"/>
        <v>0</v>
      </c>
      <c r="F13" s="39"/>
      <c r="G13" s="79" t="b">
        <f t="shared" si="3"/>
        <v>0</v>
      </c>
      <c r="H13" s="88" t="str">
        <f t="shared" si="1"/>
        <v/>
      </c>
    </row>
    <row r="14" spans="1:12" ht="15.75" x14ac:dyDescent="0.25">
      <c r="A14" s="19" t="str">
        <f>'Front Page'!A14</f>
        <v>Student 13</v>
      </c>
      <c r="B14" s="36"/>
      <c r="C14" s="72" t="b">
        <f t="shared" si="2"/>
        <v>0</v>
      </c>
      <c r="D14" s="40"/>
      <c r="E14" s="72" t="b">
        <f t="shared" si="0"/>
        <v>0</v>
      </c>
      <c r="F14" s="40"/>
      <c r="G14" s="77" t="b">
        <f t="shared" si="3"/>
        <v>0</v>
      </c>
      <c r="H14" s="87" t="str">
        <f t="shared" si="1"/>
        <v/>
      </c>
    </row>
    <row r="15" spans="1:12" ht="15.75" x14ac:dyDescent="0.25">
      <c r="A15" s="20" t="str">
        <f>'Front Page'!A15</f>
        <v>Student 14</v>
      </c>
      <c r="B15" s="35"/>
      <c r="C15" s="73" t="b">
        <f t="shared" si="2"/>
        <v>0</v>
      </c>
      <c r="D15" s="39"/>
      <c r="E15" s="73" t="b">
        <f t="shared" si="0"/>
        <v>0</v>
      </c>
      <c r="F15" s="39"/>
      <c r="G15" s="79" t="b">
        <f t="shared" si="3"/>
        <v>0</v>
      </c>
      <c r="H15" s="88" t="str">
        <f t="shared" si="1"/>
        <v/>
      </c>
    </row>
    <row r="16" spans="1:12" ht="15.75" x14ac:dyDescent="0.25">
      <c r="A16" s="19" t="str">
        <f>'Front Page'!A16</f>
        <v>Student 15</v>
      </c>
      <c r="B16" s="36"/>
      <c r="C16" s="72" t="b">
        <f t="shared" si="2"/>
        <v>0</v>
      </c>
      <c r="D16" s="40"/>
      <c r="E16" s="72" t="b">
        <f t="shared" si="0"/>
        <v>0</v>
      </c>
      <c r="F16" s="40"/>
      <c r="G16" s="77" t="b">
        <f t="shared" si="3"/>
        <v>0</v>
      </c>
      <c r="H16" s="87" t="str">
        <f t="shared" si="1"/>
        <v/>
      </c>
    </row>
    <row r="17" spans="1:8" ht="15.75" x14ac:dyDescent="0.25">
      <c r="A17" s="20" t="str">
        <f>'Front Page'!A17</f>
        <v>Student 16</v>
      </c>
      <c r="B17" s="35"/>
      <c r="C17" s="73" t="b">
        <f t="shared" si="2"/>
        <v>0</v>
      </c>
      <c r="D17" s="39"/>
      <c r="E17" s="73" t="b">
        <f t="shared" si="0"/>
        <v>0</v>
      </c>
      <c r="F17" s="39"/>
      <c r="G17" s="79" t="b">
        <f t="shared" si="3"/>
        <v>0</v>
      </c>
      <c r="H17" s="88" t="str">
        <f t="shared" si="1"/>
        <v/>
      </c>
    </row>
    <row r="18" spans="1:8" ht="15.75" x14ac:dyDescent="0.25">
      <c r="A18" s="19" t="str">
        <f>'Front Page'!A18</f>
        <v>Student 17</v>
      </c>
      <c r="B18" s="36"/>
      <c r="C18" s="72" t="b">
        <f t="shared" si="2"/>
        <v>0</v>
      </c>
      <c r="D18" s="40"/>
      <c r="E18" s="72" t="b">
        <f t="shared" si="0"/>
        <v>0</v>
      </c>
      <c r="F18" s="40"/>
      <c r="G18" s="77" t="b">
        <f t="shared" si="3"/>
        <v>0</v>
      </c>
      <c r="H18" s="87" t="str">
        <f t="shared" si="1"/>
        <v/>
      </c>
    </row>
    <row r="19" spans="1:8" ht="15.75" x14ac:dyDescent="0.25">
      <c r="A19" s="20" t="str">
        <f>'Front Page'!A19</f>
        <v>Student 18</v>
      </c>
      <c r="B19" s="35"/>
      <c r="C19" s="73" t="b">
        <f t="shared" si="2"/>
        <v>0</v>
      </c>
      <c r="D19" s="39"/>
      <c r="E19" s="73" t="b">
        <f t="shared" si="0"/>
        <v>0</v>
      </c>
      <c r="F19" s="39"/>
      <c r="G19" s="79" t="b">
        <f t="shared" si="3"/>
        <v>0</v>
      </c>
      <c r="H19" s="88" t="str">
        <f t="shared" si="1"/>
        <v/>
      </c>
    </row>
    <row r="20" spans="1:8" ht="15.75" x14ac:dyDescent="0.25">
      <c r="A20" s="19" t="str">
        <f>'Front Page'!A20</f>
        <v>Student 19</v>
      </c>
      <c r="B20" s="36"/>
      <c r="C20" s="72" t="b">
        <f t="shared" si="2"/>
        <v>0</v>
      </c>
      <c r="D20" s="40"/>
      <c r="E20" s="72" t="b">
        <f t="shared" si="0"/>
        <v>0</v>
      </c>
      <c r="F20" s="40"/>
      <c r="G20" s="77" t="b">
        <f t="shared" si="3"/>
        <v>0</v>
      </c>
      <c r="H20" s="87" t="str">
        <f t="shared" si="1"/>
        <v/>
      </c>
    </row>
    <row r="21" spans="1:8" ht="15.75" x14ac:dyDescent="0.25">
      <c r="A21" s="20" t="str">
        <f>'Front Page'!A21</f>
        <v>Student 20</v>
      </c>
      <c r="B21" s="35"/>
      <c r="C21" s="73" t="b">
        <f t="shared" si="2"/>
        <v>0</v>
      </c>
      <c r="D21" s="39"/>
      <c r="E21" s="73" t="b">
        <f t="shared" si="0"/>
        <v>0</v>
      </c>
      <c r="F21" s="39"/>
      <c r="G21" s="79" t="b">
        <f t="shared" si="3"/>
        <v>0</v>
      </c>
      <c r="H21" s="88" t="str">
        <f t="shared" si="1"/>
        <v/>
      </c>
    </row>
    <row r="22" spans="1:8" ht="15.75" x14ac:dyDescent="0.25">
      <c r="A22" s="19" t="str">
        <f>'Front Page'!A22</f>
        <v>Student 21</v>
      </c>
      <c r="B22" s="36"/>
      <c r="C22" s="72" t="b">
        <f t="shared" si="2"/>
        <v>0</v>
      </c>
      <c r="D22" s="40"/>
      <c r="E22" s="72" t="b">
        <f t="shared" si="0"/>
        <v>0</v>
      </c>
      <c r="F22" s="40"/>
      <c r="G22" s="77" t="b">
        <f t="shared" si="3"/>
        <v>0</v>
      </c>
      <c r="H22" s="87" t="str">
        <f t="shared" si="1"/>
        <v/>
      </c>
    </row>
    <row r="23" spans="1:8" ht="15.75" x14ac:dyDescent="0.25">
      <c r="A23" s="20" t="str">
        <f>'Front Page'!A23</f>
        <v>Student 22</v>
      </c>
      <c r="B23" s="35"/>
      <c r="C23" s="73" t="b">
        <f t="shared" si="2"/>
        <v>0</v>
      </c>
      <c r="D23" s="39"/>
      <c r="E23" s="73" t="b">
        <f t="shared" si="0"/>
        <v>0</v>
      </c>
      <c r="F23" s="39"/>
      <c r="G23" s="79" t="b">
        <f t="shared" si="3"/>
        <v>0</v>
      </c>
      <c r="H23" s="88" t="str">
        <f t="shared" si="1"/>
        <v/>
      </c>
    </row>
    <row r="24" spans="1:8" ht="15.75" x14ac:dyDescent="0.25">
      <c r="A24" s="19" t="str">
        <f>'Front Page'!A24</f>
        <v>Student 23</v>
      </c>
      <c r="B24" s="36"/>
      <c r="C24" s="72" t="b">
        <f t="shared" si="2"/>
        <v>0</v>
      </c>
      <c r="D24" s="40"/>
      <c r="E24" s="72" t="b">
        <f t="shared" si="0"/>
        <v>0</v>
      </c>
      <c r="F24" s="40"/>
      <c r="G24" s="77" t="b">
        <f t="shared" si="3"/>
        <v>0</v>
      </c>
      <c r="H24" s="87" t="str">
        <f t="shared" si="1"/>
        <v/>
      </c>
    </row>
    <row r="25" spans="1:8" ht="15.75" x14ac:dyDescent="0.25">
      <c r="A25" s="20" t="str">
        <f>'Front Page'!A25</f>
        <v>Student 24</v>
      </c>
      <c r="B25" s="35"/>
      <c r="C25" s="73" t="b">
        <f t="shared" si="2"/>
        <v>0</v>
      </c>
      <c r="D25" s="39"/>
      <c r="E25" s="73" t="b">
        <f t="shared" si="0"/>
        <v>0</v>
      </c>
      <c r="F25" s="39"/>
      <c r="G25" s="79" t="b">
        <f t="shared" si="3"/>
        <v>0</v>
      </c>
      <c r="H25" s="88" t="str">
        <f t="shared" si="1"/>
        <v/>
      </c>
    </row>
    <row r="26" spans="1:8" ht="15.75" x14ac:dyDescent="0.25">
      <c r="A26" s="19" t="str">
        <f>'Front Page'!A26</f>
        <v>Student 25</v>
      </c>
      <c r="B26" s="36"/>
      <c r="C26" s="72" t="b">
        <f t="shared" si="2"/>
        <v>0</v>
      </c>
      <c r="D26" s="40"/>
      <c r="E26" s="72" t="b">
        <f t="shared" si="0"/>
        <v>0</v>
      </c>
      <c r="F26" s="40"/>
      <c r="G26" s="77" t="b">
        <f t="shared" si="3"/>
        <v>0</v>
      </c>
      <c r="H26" s="87" t="str">
        <f t="shared" si="1"/>
        <v/>
      </c>
    </row>
    <row r="27" spans="1:8" ht="15.75" x14ac:dyDescent="0.25">
      <c r="A27" s="20" t="str">
        <f>'Front Page'!A27</f>
        <v>Student 26</v>
      </c>
      <c r="B27" s="35"/>
      <c r="C27" s="73" t="b">
        <f t="shared" si="2"/>
        <v>0</v>
      </c>
      <c r="D27" s="39"/>
      <c r="E27" s="73" t="b">
        <f t="shared" si="0"/>
        <v>0</v>
      </c>
      <c r="F27" s="39"/>
      <c r="G27" s="79" t="b">
        <f t="shared" si="3"/>
        <v>0</v>
      </c>
      <c r="H27" s="88" t="str">
        <f t="shared" si="1"/>
        <v/>
      </c>
    </row>
    <row r="28" spans="1:8" ht="15.75" x14ac:dyDescent="0.25">
      <c r="A28" s="19" t="str">
        <f>'Front Page'!A28</f>
        <v>Student 27</v>
      </c>
      <c r="B28" s="36"/>
      <c r="C28" s="72" t="b">
        <f t="shared" si="2"/>
        <v>0</v>
      </c>
      <c r="D28" s="40"/>
      <c r="E28" s="72" t="b">
        <f t="shared" si="0"/>
        <v>0</v>
      </c>
      <c r="F28" s="40"/>
      <c r="G28" s="77" t="b">
        <f t="shared" si="3"/>
        <v>0</v>
      </c>
      <c r="H28" s="87" t="str">
        <f t="shared" si="1"/>
        <v/>
      </c>
    </row>
    <row r="29" spans="1:8" ht="15.75" x14ac:dyDescent="0.25">
      <c r="A29" s="20" t="str">
        <f>'Front Page'!A29</f>
        <v>Student 28</v>
      </c>
      <c r="B29" s="35"/>
      <c r="C29" s="73" t="b">
        <f t="shared" si="2"/>
        <v>0</v>
      </c>
      <c r="D29" s="39"/>
      <c r="E29" s="73" t="b">
        <f t="shared" si="0"/>
        <v>0</v>
      </c>
      <c r="F29" s="39"/>
      <c r="G29" s="79" t="b">
        <f t="shared" si="3"/>
        <v>0</v>
      </c>
      <c r="H29" s="88" t="str">
        <f t="shared" si="1"/>
        <v/>
      </c>
    </row>
    <row r="30" spans="1:8" ht="15.75" x14ac:dyDescent="0.25">
      <c r="A30" s="19" t="str">
        <f>'Front Page'!A30</f>
        <v>Student 29</v>
      </c>
      <c r="B30" s="36"/>
      <c r="C30" s="72" t="b">
        <f t="shared" si="2"/>
        <v>0</v>
      </c>
      <c r="D30" s="40"/>
      <c r="E30" s="72" t="b">
        <f t="shared" si="0"/>
        <v>0</v>
      </c>
      <c r="F30" s="40"/>
      <c r="G30" s="77" t="b">
        <f t="shared" si="3"/>
        <v>0</v>
      </c>
      <c r="H30" s="87" t="str">
        <f t="shared" si="1"/>
        <v/>
      </c>
    </row>
    <row r="31" spans="1:8" ht="15.75" x14ac:dyDescent="0.25">
      <c r="A31" s="20" t="str">
        <f>'Front Page'!A31</f>
        <v>Student 30</v>
      </c>
      <c r="B31" s="35"/>
      <c r="C31" s="73" t="b">
        <f t="shared" si="2"/>
        <v>0</v>
      </c>
      <c r="D31" s="39"/>
      <c r="E31" s="73" t="b">
        <f t="shared" si="0"/>
        <v>0</v>
      </c>
      <c r="F31" s="39"/>
      <c r="G31" s="79" t="b">
        <f t="shared" si="3"/>
        <v>0</v>
      </c>
      <c r="H31" s="88" t="str">
        <f t="shared" si="1"/>
        <v/>
      </c>
    </row>
    <row r="32" spans="1:8" ht="15.75" x14ac:dyDescent="0.25">
      <c r="A32" s="19" t="str">
        <f>'Front Page'!A32</f>
        <v>Student 31</v>
      </c>
      <c r="B32" s="36"/>
      <c r="C32" s="72" t="b">
        <f t="shared" si="2"/>
        <v>0</v>
      </c>
      <c r="D32" s="40"/>
      <c r="E32" s="72" t="b">
        <f t="shared" si="0"/>
        <v>0</v>
      </c>
      <c r="F32" s="40"/>
      <c r="G32" s="77" t="b">
        <f t="shared" si="3"/>
        <v>0</v>
      </c>
      <c r="H32" s="87" t="str">
        <f t="shared" si="1"/>
        <v/>
      </c>
    </row>
    <row r="33" spans="1:8" ht="15.75" x14ac:dyDescent="0.25">
      <c r="A33" s="20" t="str">
        <f>'Front Page'!A33</f>
        <v>Student 32</v>
      </c>
      <c r="B33" s="35"/>
      <c r="C33" s="73" t="b">
        <f t="shared" si="2"/>
        <v>0</v>
      </c>
      <c r="D33" s="39"/>
      <c r="E33" s="73" t="b">
        <f t="shared" si="0"/>
        <v>0</v>
      </c>
      <c r="F33" s="39"/>
      <c r="G33" s="79" t="b">
        <f t="shared" si="3"/>
        <v>0</v>
      </c>
      <c r="H33" s="88" t="str">
        <f t="shared" si="1"/>
        <v/>
      </c>
    </row>
    <row r="34" spans="1:8" ht="15.75" x14ac:dyDescent="0.25">
      <c r="A34" s="19" t="str">
        <f>'Front Page'!A34</f>
        <v>Student 33</v>
      </c>
      <c r="B34" s="36"/>
      <c r="C34" s="72" t="b">
        <f t="shared" si="2"/>
        <v>0</v>
      </c>
      <c r="D34" s="40"/>
      <c r="E34" s="72" t="b">
        <f t="shared" si="0"/>
        <v>0</v>
      </c>
      <c r="F34" s="40"/>
      <c r="G34" s="77" t="b">
        <f t="shared" si="3"/>
        <v>0</v>
      </c>
      <c r="H34" s="87" t="str">
        <f t="shared" si="1"/>
        <v/>
      </c>
    </row>
    <row r="35" spans="1:8" ht="15.75" x14ac:dyDescent="0.25">
      <c r="A35" s="20" t="str">
        <f>'Front Page'!A35</f>
        <v>Student 34</v>
      </c>
      <c r="B35" s="35"/>
      <c r="C35" s="73" t="b">
        <f t="shared" si="2"/>
        <v>0</v>
      </c>
      <c r="D35" s="39"/>
      <c r="E35" s="73" t="b">
        <f t="shared" si="0"/>
        <v>0</v>
      </c>
      <c r="F35" s="39"/>
      <c r="G35" s="79" t="b">
        <f t="shared" si="3"/>
        <v>0</v>
      </c>
      <c r="H35" s="88" t="str">
        <f t="shared" si="1"/>
        <v/>
      </c>
    </row>
    <row r="36" spans="1:8" ht="15.75" x14ac:dyDescent="0.25">
      <c r="A36" s="19" t="str">
        <f>'Front Page'!A36</f>
        <v>Student 35</v>
      </c>
      <c r="B36" s="36"/>
      <c r="C36" s="72" t="b">
        <f t="shared" si="2"/>
        <v>0</v>
      </c>
      <c r="D36" s="40"/>
      <c r="E36" s="72" t="b">
        <f t="shared" si="0"/>
        <v>0</v>
      </c>
      <c r="F36" s="40"/>
      <c r="G36" s="77" t="b">
        <f t="shared" si="3"/>
        <v>0</v>
      </c>
      <c r="H36" s="87" t="str">
        <f t="shared" si="1"/>
        <v/>
      </c>
    </row>
    <row r="37" spans="1:8" ht="15.75" x14ac:dyDescent="0.25">
      <c r="A37" s="20" t="str">
        <f>'Front Page'!A37</f>
        <v>Student 36</v>
      </c>
      <c r="B37" s="35"/>
      <c r="C37" s="73" t="b">
        <f t="shared" si="2"/>
        <v>0</v>
      </c>
      <c r="D37" s="39"/>
      <c r="E37" s="73" t="b">
        <f t="shared" si="0"/>
        <v>0</v>
      </c>
      <c r="F37" s="39"/>
      <c r="G37" s="79" t="b">
        <f t="shared" si="3"/>
        <v>0</v>
      </c>
      <c r="H37" s="88" t="str">
        <f t="shared" si="1"/>
        <v/>
      </c>
    </row>
    <row r="38" spans="1:8" ht="15.75" x14ac:dyDescent="0.25">
      <c r="A38" s="19" t="str">
        <f>'Front Page'!A38</f>
        <v>Student 37</v>
      </c>
      <c r="B38" s="36"/>
      <c r="C38" s="72" t="b">
        <f t="shared" si="2"/>
        <v>0</v>
      </c>
      <c r="D38" s="40"/>
      <c r="E38" s="72" t="b">
        <f t="shared" si="0"/>
        <v>0</v>
      </c>
      <c r="F38" s="40"/>
      <c r="G38" s="77" t="b">
        <f t="shared" si="3"/>
        <v>0</v>
      </c>
      <c r="H38" s="87" t="str">
        <f t="shared" si="1"/>
        <v/>
      </c>
    </row>
    <row r="39" spans="1:8" ht="15.75" x14ac:dyDescent="0.25">
      <c r="A39" s="20" t="str">
        <f>'Front Page'!A39</f>
        <v>Student 38</v>
      </c>
      <c r="B39" s="35"/>
      <c r="C39" s="73" t="b">
        <f t="shared" si="2"/>
        <v>0</v>
      </c>
      <c r="D39" s="39"/>
      <c r="E39" s="73" t="b">
        <f t="shared" si="0"/>
        <v>0</v>
      </c>
      <c r="F39" s="39"/>
      <c r="G39" s="79" t="b">
        <f t="shared" si="3"/>
        <v>0</v>
      </c>
      <c r="H39" s="88" t="str">
        <f t="shared" si="1"/>
        <v/>
      </c>
    </row>
    <row r="40" spans="1:8" ht="15.75" x14ac:dyDescent="0.25">
      <c r="A40" s="19" t="str">
        <f>'Front Page'!A40</f>
        <v>Student 39</v>
      </c>
      <c r="B40" s="36"/>
      <c r="C40" s="72" t="b">
        <f t="shared" si="2"/>
        <v>0</v>
      </c>
      <c r="D40" s="40"/>
      <c r="E40" s="72" t="b">
        <f t="shared" si="0"/>
        <v>0</v>
      </c>
      <c r="F40" s="40"/>
      <c r="G40" s="77" t="b">
        <f t="shared" si="3"/>
        <v>0</v>
      </c>
      <c r="H40" s="87" t="str">
        <f t="shared" si="1"/>
        <v/>
      </c>
    </row>
    <row r="41" spans="1:8" ht="16.5" thickBot="1" x14ac:dyDescent="0.3">
      <c r="A41" s="21" t="str">
        <f>'Front Page'!A41</f>
        <v>Student 40</v>
      </c>
      <c r="B41" s="74"/>
      <c r="C41" s="75" t="b">
        <f t="shared" si="2"/>
        <v>0</v>
      </c>
      <c r="D41" s="41"/>
      <c r="E41" s="75" t="b">
        <f t="shared" si="0"/>
        <v>0</v>
      </c>
      <c r="F41" s="41"/>
      <c r="G41" s="81" t="b">
        <f t="shared" si="3"/>
        <v>0</v>
      </c>
      <c r="H41" s="89" t="str">
        <f t="shared" si="1"/>
        <v/>
      </c>
    </row>
    <row r="42" spans="1:8" ht="15.7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2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ColWidth="8.85546875" defaultRowHeight="15" x14ac:dyDescent="0.25"/>
  <cols>
    <col min="1" max="1" width="20.7109375" style="8" customWidth="1"/>
    <col min="2" max="2" width="83.5703125" style="37" bestFit="1" customWidth="1"/>
    <col min="3" max="3" width="8.140625" style="8" hidden="1" customWidth="1"/>
    <col min="4" max="4" width="78.7109375" style="37" bestFit="1" customWidth="1"/>
    <col min="5" max="5" width="8.42578125" style="8" hidden="1" customWidth="1"/>
    <col min="6" max="6" width="88.28515625" style="37" bestFit="1" customWidth="1"/>
    <col min="7" max="7" width="9.28515625" style="8" hidden="1" customWidth="1"/>
    <col min="8" max="8" width="8.85546875" style="8"/>
    <col min="9" max="9" width="8.85546875" style="37"/>
    <col min="10" max="10" width="78" style="37" hidden="1" customWidth="1"/>
    <col min="11" max="11" width="74.85546875" style="37" hidden="1" customWidth="1"/>
    <col min="12" max="12" width="83.7109375" style="37" hidden="1" customWidth="1"/>
    <col min="13" max="16384" width="8.85546875" style="37"/>
  </cols>
  <sheetData>
    <row r="1" spans="1:12" s="85" customFormat="1" ht="31.5" customHeight="1" thickTop="1" thickBot="1" x14ac:dyDescent="0.3">
      <c r="A1" s="9">
        <v>7.4</v>
      </c>
      <c r="B1" s="33" t="s">
        <v>116</v>
      </c>
      <c r="C1" s="16"/>
      <c r="D1" s="33" t="s">
        <v>117</v>
      </c>
      <c r="E1" s="16"/>
      <c r="F1" s="33" t="s">
        <v>118</v>
      </c>
      <c r="G1" s="76"/>
      <c r="H1" s="86" t="s">
        <v>0</v>
      </c>
    </row>
    <row r="2" spans="1:12" ht="16.5" thickTop="1" x14ac:dyDescent="0.25">
      <c r="A2" s="19" t="str">
        <f>'Front Page'!A2</f>
        <v>Student 1</v>
      </c>
      <c r="B2" s="46"/>
      <c r="C2" s="83" t="b">
        <f>IF(B2="5 - Participates in and creates stations which all 3 criteria from the trait are addressed",5, IF(B2="4 - Participates in and creates stations which 2 criteria from the trait are addressed",4, IF(B2="3 - Participates in and creates stations which 1 criteria in the trait are addressed",3, IF(B2="2 - Participates or creates stations but not both", 2, IF(B2="1 - Does not participate or create a station", 1)))))</f>
        <v>0</v>
      </c>
      <c r="D2" s="38"/>
      <c r="E2" s="83" t="b">
        <f>IF(D2="5 - Responds to the question and makes connections to their personal experience",5, IF(D2="3 - Responds to the question",3, IF(D2="1 - Does not respond", 1)))</f>
        <v>0</v>
      </c>
      <c r="F2" s="38"/>
      <c r="G2" s="84" t="b">
        <f>IF(F2="5 - Demonstrates 5 or more body management activities to improve overall fitness and skill",5, IF(F2="4 - Demonstrates 4 or more body management activities to improve overall fitness and skill",4, IF(F2="3 - Demonstrates 3 or more body management activities to improve overall fitness and skill",3, IF(F2="2 - Can only participate or identify (but not both) in body managemnet activities", 2, IF(F2="1 - Cannot identify or does not participate in body management activities", 1)))))</f>
        <v>0</v>
      </c>
      <c r="H2" s="87" t="str">
        <f>IFERROR(AVERAGE(C2, E2, G2), "")</f>
        <v/>
      </c>
      <c r="J2" s="37" t="s">
        <v>119</v>
      </c>
      <c r="K2" s="37" t="s">
        <v>124</v>
      </c>
      <c r="L2" s="37" t="s">
        <v>127</v>
      </c>
    </row>
    <row r="3" spans="1:12" ht="15.75" x14ac:dyDescent="0.25">
      <c r="A3" s="20" t="str">
        <f>'Front Page'!A3</f>
        <v>Student 2</v>
      </c>
      <c r="B3" s="35"/>
      <c r="C3" s="73" t="b">
        <f t="shared" ref="C3:C41" si="0">IF(B3="5 - Participates in and creates stations which all 3 criteria from the trait are addressed",5, IF(B3="4 - Participates in and creates stations which 2 criteria from the trait are addressed",4, IF(B3="3 - Participates in and creates stations which 1 criteria in the trait are addressed",3, IF(B3="2 - Participates or creates stations but not both", 2, IF(B3="1 - Does not participate or create a station", 1)))))</f>
        <v>0</v>
      </c>
      <c r="D3" s="39"/>
      <c r="E3" s="73" t="b">
        <f t="shared" ref="E3:E41" si="1">IF(D3="5 - Responds to the question and makes connections to their personal experience",5, IF(D3="3 - Responds to the question",3, IF(D3="1 - Does not respond", 1)))</f>
        <v>0</v>
      </c>
      <c r="F3" s="39"/>
      <c r="G3" s="79" t="b">
        <f t="shared" ref="G3:G41" si="2">IF(F3="5 - Demonstrates 5 or more body management activities to improve overall fitness and skill",5, IF(F3="4 - Demonstrates 4 or more body management activities to improve overall fitness and skill",4, IF(F3="3 - Demonstrates 3 or more body management activities to improve overall fitness and skill",3, IF(F3="2 - Can only participate or identify (but not both) in body managemnet activities", 2, IF(F3="1 - Cannot identify or does not participate in body management activities", 1)))))</f>
        <v>0</v>
      </c>
      <c r="H3" s="90" t="str">
        <f t="shared" ref="H3:H41" si="3">IFERROR(AVERAGE(C3, E3, G3), "")</f>
        <v/>
      </c>
      <c r="J3" s="37" t="s">
        <v>120</v>
      </c>
      <c r="K3" s="37" t="s">
        <v>125</v>
      </c>
      <c r="L3" s="37" t="s">
        <v>128</v>
      </c>
    </row>
    <row r="4" spans="1:12" ht="15.75" x14ac:dyDescent="0.25">
      <c r="A4" s="19" t="str">
        <f>'Front Page'!A4</f>
        <v>Student 3</v>
      </c>
      <c r="B4" s="36"/>
      <c r="C4" s="72" t="b">
        <f t="shared" si="0"/>
        <v>0</v>
      </c>
      <c r="D4" s="40"/>
      <c r="E4" s="72" t="b">
        <f t="shared" si="1"/>
        <v>0</v>
      </c>
      <c r="F4" s="40"/>
      <c r="G4" s="77" t="b">
        <f t="shared" si="2"/>
        <v>0</v>
      </c>
      <c r="H4" s="91" t="str">
        <f t="shared" si="3"/>
        <v/>
      </c>
      <c r="J4" s="37" t="s">
        <v>121</v>
      </c>
      <c r="K4" s="37" t="s">
        <v>126</v>
      </c>
      <c r="L4" s="37" t="s">
        <v>129</v>
      </c>
    </row>
    <row r="5" spans="1:12" ht="15.75" x14ac:dyDescent="0.25">
      <c r="A5" s="20" t="str">
        <f>'Front Page'!A5</f>
        <v>Student 4</v>
      </c>
      <c r="B5" s="35"/>
      <c r="C5" s="73" t="b">
        <f t="shared" si="0"/>
        <v>0</v>
      </c>
      <c r="D5" s="39"/>
      <c r="E5" s="73" t="b">
        <f t="shared" si="1"/>
        <v>0</v>
      </c>
      <c r="F5" s="39"/>
      <c r="G5" s="79" t="b">
        <f t="shared" si="2"/>
        <v>0</v>
      </c>
      <c r="H5" s="90" t="str">
        <f t="shared" si="3"/>
        <v/>
      </c>
      <c r="J5" s="37" t="s">
        <v>122</v>
      </c>
      <c r="L5" s="37" t="s">
        <v>130</v>
      </c>
    </row>
    <row r="6" spans="1:12" ht="15.75" x14ac:dyDescent="0.25">
      <c r="A6" s="19" t="str">
        <f>'Front Page'!A6</f>
        <v>Student 5</v>
      </c>
      <c r="B6" s="36"/>
      <c r="C6" s="72" t="b">
        <f t="shared" si="0"/>
        <v>0</v>
      </c>
      <c r="D6" s="40"/>
      <c r="E6" s="72" t="b">
        <f t="shared" si="1"/>
        <v>0</v>
      </c>
      <c r="F6" s="40"/>
      <c r="G6" s="77" t="b">
        <f t="shared" si="2"/>
        <v>0</v>
      </c>
      <c r="H6" s="91" t="str">
        <f t="shared" si="3"/>
        <v/>
      </c>
      <c r="J6" s="37" t="s">
        <v>123</v>
      </c>
      <c r="L6" s="37" t="s">
        <v>131</v>
      </c>
    </row>
    <row r="7" spans="1:12" ht="15.75" x14ac:dyDescent="0.25">
      <c r="A7" s="20" t="str">
        <f>'Front Page'!A7</f>
        <v>Student 6</v>
      </c>
      <c r="B7" s="35"/>
      <c r="C7" s="73" t="b">
        <f t="shared" si="0"/>
        <v>0</v>
      </c>
      <c r="D7" s="39"/>
      <c r="E7" s="73" t="b">
        <f t="shared" si="1"/>
        <v>0</v>
      </c>
      <c r="F7" s="39"/>
      <c r="G7" s="79" t="b">
        <f t="shared" si="2"/>
        <v>0</v>
      </c>
      <c r="H7" s="90" t="str">
        <f t="shared" si="3"/>
        <v/>
      </c>
    </row>
    <row r="8" spans="1:12" ht="15.75" x14ac:dyDescent="0.25">
      <c r="A8" s="19" t="str">
        <f>'Front Page'!A8</f>
        <v>Student 7</v>
      </c>
      <c r="B8" s="36"/>
      <c r="C8" s="72" t="b">
        <f t="shared" si="0"/>
        <v>0</v>
      </c>
      <c r="D8" s="40"/>
      <c r="E8" s="72" t="b">
        <f t="shared" si="1"/>
        <v>0</v>
      </c>
      <c r="F8" s="40"/>
      <c r="G8" s="77" t="b">
        <f t="shared" si="2"/>
        <v>0</v>
      </c>
      <c r="H8" s="91" t="str">
        <f t="shared" si="3"/>
        <v/>
      </c>
    </row>
    <row r="9" spans="1:12" ht="15.75" x14ac:dyDescent="0.25">
      <c r="A9" s="20" t="str">
        <f>'Front Page'!A9</f>
        <v>Student 8</v>
      </c>
      <c r="B9" s="35"/>
      <c r="C9" s="73" t="b">
        <f t="shared" si="0"/>
        <v>0</v>
      </c>
      <c r="D9" s="39"/>
      <c r="E9" s="73" t="b">
        <f t="shared" si="1"/>
        <v>0</v>
      </c>
      <c r="F9" s="39"/>
      <c r="G9" s="79" t="b">
        <f t="shared" si="2"/>
        <v>0</v>
      </c>
      <c r="H9" s="90" t="str">
        <f t="shared" si="3"/>
        <v/>
      </c>
    </row>
    <row r="10" spans="1:12" ht="15.75" x14ac:dyDescent="0.25">
      <c r="A10" s="19" t="str">
        <f>'Front Page'!A10</f>
        <v>Student 9</v>
      </c>
      <c r="B10" s="36"/>
      <c r="C10" s="72" t="b">
        <f t="shared" si="0"/>
        <v>0</v>
      </c>
      <c r="D10" s="40"/>
      <c r="E10" s="72" t="b">
        <f t="shared" si="1"/>
        <v>0</v>
      </c>
      <c r="F10" s="40"/>
      <c r="G10" s="77" t="b">
        <f t="shared" si="2"/>
        <v>0</v>
      </c>
      <c r="H10" s="91" t="str">
        <f t="shared" si="3"/>
        <v/>
      </c>
    </row>
    <row r="11" spans="1:12" ht="15.75" x14ac:dyDescent="0.25">
      <c r="A11" s="20" t="str">
        <f>'Front Page'!A11</f>
        <v>Student 10</v>
      </c>
      <c r="B11" s="35"/>
      <c r="C11" s="73" t="b">
        <f t="shared" si="0"/>
        <v>0</v>
      </c>
      <c r="D11" s="39"/>
      <c r="E11" s="73" t="b">
        <f t="shared" si="1"/>
        <v>0</v>
      </c>
      <c r="F11" s="39"/>
      <c r="G11" s="79" t="b">
        <f t="shared" si="2"/>
        <v>0</v>
      </c>
      <c r="H11" s="90" t="str">
        <f t="shared" si="3"/>
        <v/>
      </c>
    </row>
    <row r="12" spans="1:12" ht="15.75" x14ac:dyDescent="0.25">
      <c r="A12" s="19" t="str">
        <f>'Front Page'!A12</f>
        <v>Student 11</v>
      </c>
      <c r="B12" s="36"/>
      <c r="C12" s="72" t="b">
        <f t="shared" si="0"/>
        <v>0</v>
      </c>
      <c r="D12" s="40"/>
      <c r="E12" s="72" t="b">
        <f t="shared" si="1"/>
        <v>0</v>
      </c>
      <c r="F12" s="40"/>
      <c r="G12" s="77" t="b">
        <f t="shared" si="2"/>
        <v>0</v>
      </c>
      <c r="H12" s="91" t="str">
        <f t="shared" si="3"/>
        <v/>
      </c>
    </row>
    <row r="13" spans="1:12" ht="15.75" x14ac:dyDescent="0.25">
      <c r="A13" s="20" t="str">
        <f>'Front Page'!A13</f>
        <v>Student 12</v>
      </c>
      <c r="B13" s="35"/>
      <c r="C13" s="73" t="b">
        <f t="shared" si="0"/>
        <v>0</v>
      </c>
      <c r="D13" s="39"/>
      <c r="E13" s="73" t="b">
        <f t="shared" si="1"/>
        <v>0</v>
      </c>
      <c r="F13" s="39"/>
      <c r="G13" s="79" t="b">
        <f t="shared" si="2"/>
        <v>0</v>
      </c>
      <c r="H13" s="90" t="str">
        <f t="shared" si="3"/>
        <v/>
      </c>
    </row>
    <row r="14" spans="1:12" ht="15.75" x14ac:dyDescent="0.25">
      <c r="A14" s="19" t="str">
        <f>'Front Page'!A14</f>
        <v>Student 13</v>
      </c>
      <c r="B14" s="36"/>
      <c r="C14" s="72" t="b">
        <f t="shared" si="0"/>
        <v>0</v>
      </c>
      <c r="D14" s="40"/>
      <c r="E14" s="72" t="b">
        <f t="shared" si="1"/>
        <v>0</v>
      </c>
      <c r="F14" s="40"/>
      <c r="G14" s="77" t="b">
        <f t="shared" si="2"/>
        <v>0</v>
      </c>
      <c r="H14" s="91" t="str">
        <f t="shared" si="3"/>
        <v/>
      </c>
    </row>
    <row r="15" spans="1:12" ht="15.75" x14ac:dyDescent="0.25">
      <c r="A15" s="20" t="str">
        <f>'Front Page'!A15</f>
        <v>Student 14</v>
      </c>
      <c r="B15" s="35"/>
      <c r="C15" s="73" t="b">
        <f t="shared" si="0"/>
        <v>0</v>
      </c>
      <c r="D15" s="39"/>
      <c r="E15" s="73" t="b">
        <f t="shared" si="1"/>
        <v>0</v>
      </c>
      <c r="F15" s="39"/>
      <c r="G15" s="79" t="b">
        <f t="shared" si="2"/>
        <v>0</v>
      </c>
      <c r="H15" s="90" t="str">
        <f t="shared" si="3"/>
        <v/>
      </c>
    </row>
    <row r="16" spans="1:12" ht="15.75" x14ac:dyDescent="0.25">
      <c r="A16" s="19" t="str">
        <f>'Front Page'!A16</f>
        <v>Student 15</v>
      </c>
      <c r="B16" s="36"/>
      <c r="C16" s="72" t="b">
        <f t="shared" si="0"/>
        <v>0</v>
      </c>
      <c r="D16" s="40"/>
      <c r="E16" s="72" t="b">
        <f t="shared" si="1"/>
        <v>0</v>
      </c>
      <c r="F16" s="40"/>
      <c r="G16" s="77" t="b">
        <f t="shared" si="2"/>
        <v>0</v>
      </c>
      <c r="H16" s="91" t="str">
        <f t="shared" si="3"/>
        <v/>
      </c>
    </row>
    <row r="17" spans="1:8" ht="15.75" x14ac:dyDescent="0.25">
      <c r="A17" s="20" t="str">
        <f>'Front Page'!A17</f>
        <v>Student 16</v>
      </c>
      <c r="B17" s="35"/>
      <c r="C17" s="73" t="b">
        <f t="shared" si="0"/>
        <v>0</v>
      </c>
      <c r="D17" s="39"/>
      <c r="E17" s="73" t="b">
        <f t="shared" si="1"/>
        <v>0</v>
      </c>
      <c r="F17" s="39"/>
      <c r="G17" s="79" t="b">
        <f t="shared" si="2"/>
        <v>0</v>
      </c>
      <c r="H17" s="90" t="str">
        <f t="shared" si="3"/>
        <v/>
      </c>
    </row>
    <row r="18" spans="1:8" ht="15.75" x14ac:dyDescent="0.25">
      <c r="A18" s="19" t="str">
        <f>'Front Page'!A18</f>
        <v>Student 17</v>
      </c>
      <c r="B18" s="36"/>
      <c r="C18" s="72" t="b">
        <f t="shared" si="0"/>
        <v>0</v>
      </c>
      <c r="D18" s="40"/>
      <c r="E18" s="72" t="b">
        <f t="shared" si="1"/>
        <v>0</v>
      </c>
      <c r="F18" s="40"/>
      <c r="G18" s="77" t="b">
        <f t="shared" si="2"/>
        <v>0</v>
      </c>
      <c r="H18" s="91" t="str">
        <f t="shared" si="3"/>
        <v/>
      </c>
    </row>
    <row r="19" spans="1:8" ht="15.75" x14ac:dyDescent="0.25">
      <c r="A19" s="20" t="str">
        <f>'Front Page'!A19</f>
        <v>Student 18</v>
      </c>
      <c r="B19" s="35"/>
      <c r="C19" s="73" t="b">
        <f t="shared" si="0"/>
        <v>0</v>
      </c>
      <c r="D19" s="39"/>
      <c r="E19" s="73" t="b">
        <f t="shared" si="1"/>
        <v>0</v>
      </c>
      <c r="F19" s="39"/>
      <c r="G19" s="79" t="b">
        <f t="shared" si="2"/>
        <v>0</v>
      </c>
      <c r="H19" s="90" t="str">
        <f t="shared" si="3"/>
        <v/>
      </c>
    </row>
    <row r="20" spans="1:8" ht="15.75" x14ac:dyDescent="0.25">
      <c r="A20" s="19" t="str">
        <f>'Front Page'!A20</f>
        <v>Student 19</v>
      </c>
      <c r="B20" s="36"/>
      <c r="C20" s="72" t="b">
        <f t="shared" si="0"/>
        <v>0</v>
      </c>
      <c r="D20" s="40"/>
      <c r="E20" s="72" t="b">
        <f t="shared" si="1"/>
        <v>0</v>
      </c>
      <c r="F20" s="40"/>
      <c r="G20" s="77" t="b">
        <f t="shared" si="2"/>
        <v>0</v>
      </c>
      <c r="H20" s="91" t="str">
        <f t="shared" si="3"/>
        <v/>
      </c>
    </row>
    <row r="21" spans="1:8" ht="15.75" x14ac:dyDescent="0.25">
      <c r="A21" s="20" t="str">
        <f>'Front Page'!A21</f>
        <v>Student 20</v>
      </c>
      <c r="B21" s="35"/>
      <c r="C21" s="73" t="b">
        <f t="shared" si="0"/>
        <v>0</v>
      </c>
      <c r="D21" s="39"/>
      <c r="E21" s="73" t="b">
        <f t="shared" si="1"/>
        <v>0</v>
      </c>
      <c r="F21" s="39"/>
      <c r="G21" s="79" t="b">
        <f t="shared" si="2"/>
        <v>0</v>
      </c>
      <c r="H21" s="90" t="str">
        <f t="shared" si="3"/>
        <v/>
      </c>
    </row>
    <row r="22" spans="1:8" ht="15.75" x14ac:dyDescent="0.25">
      <c r="A22" s="19" t="str">
        <f>'Front Page'!A22</f>
        <v>Student 21</v>
      </c>
      <c r="B22" s="36"/>
      <c r="C22" s="72" t="b">
        <f t="shared" si="0"/>
        <v>0</v>
      </c>
      <c r="D22" s="40"/>
      <c r="E22" s="72" t="b">
        <f t="shared" si="1"/>
        <v>0</v>
      </c>
      <c r="F22" s="40"/>
      <c r="G22" s="77" t="b">
        <f t="shared" si="2"/>
        <v>0</v>
      </c>
      <c r="H22" s="91" t="str">
        <f t="shared" si="3"/>
        <v/>
      </c>
    </row>
    <row r="23" spans="1:8" ht="15.75" x14ac:dyDescent="0.25">
      <c r="A23" s="20" t="str">
        <f>'Front Page'!A23</f>
        <v>Student 22</v>
      </c>
      <c r="B23" s="35"/>
      <c r="C23" s="73" t="b">
        <f t="shared" si="0"/>
        <v>0</v>
      </c>
      <c r="D23" s="39"/>
      <c r="E23" s="73" t="b">
        <f t="shared" si="1"/>
        <v>0</v>
      </c>
      <c r="F23" s="39"/>
      <c r="G23" s="79" t="b">
        <f t="shared" si="2"/>
        <v>0</v>
      </c>
      <c r="H23" s="90" t="str">
        <f t="shared" si="3"/>
        <v/>
      </c>
    </row>
    <row r="24" spans="1:8" ht="15.75" x14ac:dyDescent="0.25">
      <c r="A24" s="19" t="str">
        <f>'Front Page'!A24</f>
        <v>Student 23</v>
      </c>
      <c r="B24" s="36"/>
      <c r="C24" s="72" t="b">
        <f t="shared" si="0"/>
        <v>0</v>
      </c>
      <c r="D24" s="40"/>
      <c r="E24" s="72" t="b">
        <f t="shared" si="1"/>
        <v>0</v>
      </c>
      <c r="F24" s="40"/>
      <c r="G24" s="77" t="b">
        <f t="shared" si="2"/>
        <v>0</v>
      </c>
      <c r="H24" s="91" t="str">
        <f t="shared" si="3"/>
        <v/>
      </c>
    </row>
    <row r="25" spans="1:8" ht="15.75" x14ac:dyDescent="0.25">
      <c r="A25" s="20" t="str">
        <f>'Front Page'!A25</f>
        <v>Student 24</v>
      </c>
      <c r="B25" s="35"/>
      <c r="C25" s="73" t="b">
        <f t="shared" si="0"/>
        <v>0</v>
      </c>
      <c r="D25" s="39"/>
      <c r="E25" s="73" t="b">
        <f t="shared" si="1"/>
        <v>0</v>
      </c>
      <c r="F25" s="39"/>
      <c r="G25" s="79" t="b">
        <f t="shared" si="2"/>
        <v>0</v>
      </c>
      <c r="H25" s="90" t="str">
        <f t="shared" si="3"/>
        <v/>
      </c>
    </row>
    <row r="26" spans="1:8" ht="15.75" x14ac:dyDescent="0.25">
      <c r="A26" s="19" t="str">
        <f>'Front Page'!A26</f>
        <v>Student 25</v>
      </c>
      <c r="B26" s="36"/>
      <c r="C26" s="72" t="b">
        <f t="shared" si="0"/>
        <v>0</v>
      </c>
      <c r="D26" s="40"/>
      <c r="E26" s="72" t="b">
        <f t="shared" si="1"/>
        <v>0</v>
      </c>
      <c r="F26" s="40"/>
      <c r="G26" s="77" t="b">
        <f t="shared" si="2"/>
        <v>0</v>
      </c>
      <c r="H26" s="91" t="str">
        <f t="shared" si="3"/>
        <v/>
      </c>
    </row>
    <row r="27" spans="1:8" ht="15.75" x14ac:dyDescent="0.25">
      <c r="A27" s="20" t="str">
        <f>'Front Page'!A27</f>
        <v>Student 26</v>
      </c>
      <c r="B27" s="35"/>
      <c r="C27" s="73" t="b">
        <f t="shared" si="0"/>
        <v>0</v>
      </c>
      <c r="D27" s="39"/>
      <c r="E27" s="73" t="b">
        <f t="shared" si="1"/>
        <v>0</v>
      </c>
      <c r="F27" s="39"/>
      <c r="G27" s="79" t="b">
        <f t="shared" si="2"/>
        <v>0</v>
      </c>
      <c r="H27" s="90" t="str">
        <f t="shared" si="3"/>
        <v/>
      </c>
    </row>
    <row r="28" spans="1:8" ht="15.75" x14ac:dyDescent="0.25">
      <c r="A28" s="19" t="str">
        <f>'Front Page'!A28</f>
        <v>Student 27</v>
      </c>
      <c r="B28" s="36"/>
      <c r="C28" s="72" t="b">
        <f t="shared" si="0"/>
        <v>0</v>
      </c>
      <c r="D28" s="40"/>
      <c r="E28" s="72" t="b">
        <f t="shared" si="1"/>
        <v>0</v>
      </c>
      <c r="F28" s="40"/>
      <c r="G28" s="77" t="b">
        <f t="shared" si="2"/>
        <v>0</v>
      </c>
      <c r="H28" s="91" t="str">
        <f t="shared" si="3"/>
        <v/>
      </c>
    </row>
    <row r="29" spans="1:8" ht="15.75" x14ac:dyDescent="0.25">
      <c r="A29" s="20" t="str">
        <f>'Front Page'!A29</f>
        <v>Student 28</v>
      </c>
      <c r="B29" s="35"/>
      <c r="C29" s="73" t="b">
        <f t="shared" si="0"/>
        <v>0</v>
      </c>
      <c r="D29" s="39"/>
      <c r="E29" s="73" t="b">
        <f t="shared" si="1"/>
        <v>0</v>
      </c>
      <c r="F29" s="39"/>
      <c r="G29" s="79" t="b">
        <f t="shared" si="2"/>
        <v>0</v>
      </c>
      <c r="H29" s="90" t="str">
        <f t="shared" si="3"/>
        <v/>
      </c>
    </row>
    <row r="30" spans="1:8" ht="15.75" x14ac:dyDescent="0.25">
      <c r="A30" s="19" t="str">
        <f>'Front Page'!A30</f>
        <v>Student 29</v>
      </c>
      <c r="B30" s="36"/>
      <c r="C30" s="72" t="b">
        <f t="shared" si="0"/>
        <v>0</v>
      </c>
      <c r="D30" s="40"/>
      <c r="E30" s="72" t="b">
        <f t="shared" si="1"/>
        <v>0</v>
      </c>
      <c r="F30" s="40"/>
      <c r="G30" s="77" t="b">
        <f t="shared" si="2"/>
        <v>0</v>
      </c>
      <c r="H30" s="91" t="str">
        <f t="shared" si="3"/>
        <v/>
      </c>
    </row>
    <row r="31" spans="1:8" ht="15.75" x14ac:dyDescent="0.25">
      <c r="A31" s="20" t="str">
        <f>'Front Page'!A31</f>
        <v>Student 30</v>
      </c>
      <c r="B31" s="35"/>
      <c r="C31" s="73" t="b">
        <f t="shared" si="0"/>
        <v>0</v>
      </c>
      <c r="D31" s="39"/>
      <c r="E31" s="73" t="b">
        <f t="shared" si="1"/>
        <v>0</v>
      </c>
      <c r="F31" s="39"/>
      <c r="G31" s="79" t="b">
        <f t="shared" si="2"/>
        <v>0</v>
      </c>
      <c r="H31" s="90" t="str">
        <f t="shared" si="3"/>
        <v/>
      </c>
    </row>
    <row r="32" spans="1:8" ht="15.75" x14ac:dyDescent="0.25">
      <c r="A32" s="19" t="str">
        <f>'Front Page'!A32</f>
        <v>Student 31</v>
      </c>
      <c r="B32" s="36"/>
      <c r="C32" s="72" t="b">
        <f t="shared" si="0"/>
        <v>0</v>
      </c>
      <c r="D32" s="40"/>
      <c r="E32" s="72" t="b">
        <f t="shared" si="1"/>
        <v>0</v>
      </c>
      <c r="F32" s="40"/>
      <c r="G32" s="77" t="b">
        <f t="shared" si="2"/>
        <v>0</v>
      </c>
      <c r="H32" s="91" t="str">
        <f t="shared" si="3"/>
        <v/>
      </c>
    </row>
    <row r="33" spans="1:8" ht="15.75" x14ac:dyDescent="0.25">
      <c r="A33" s="20" t="str">
        <f>'Front Page'!A33</f>
        <v>Student 32</v>
      </c>
      <c r="B33" s="35"/>
      <c r="C33" s="73" t="b">
        <f t="shared" si="0"/>
        <v>0</v>
      </c>
      <c r="D33" s="39"/>
      <c r="E33" s="73" t="b">
        <f t="shared" si="1"/>
        <v>0</v>
      </c>
      <c r="F33" s="39"/>
      <c r="G33" s="79" t="b">
        <f t="shared" si="2"/>
        <v>0</v>
      </c>
      <c r="H33" s="90" t="str">
        <f t="shared" si="3"/>
        <v/>
      </c>
    </row>
    <row r="34" spans="1:8" ht="15.75" x14ac:dyDescent="0.25">
      <c r="A34" s="19" t="str">
        <f>'Front Page'!A34</f>
        <v>Student 33</v>
      </c>
      <c r="B34" s="36"/>
      <c r="C34" s="72" t="b">
        <f t="shared" si="0"/>
        <v>0</v>
      </c>
      <c r="D34" s="40"/>
      <c r="E34" s="72" t="b">
        <f t="shared" si="1"/>
        <v>0</v>
      </c>
      <c r="F34" s="40"/>
      <c r="G34" s="77" t="b">
        <f t="shared" si="2"/>
        <v>0</v>
      </c>
      <c r="H34" s="91" t="str">
        <f t="shared" si="3"/>
        <v/>
      </c>
    </row>
    <row r="35" spans="1:8" ht="15.75" x14ac:dyDescent="0.25">
      <c r="A35" s="20" t="str">
        <f>'Front Page'!A35</f>
        <v>Student 34</v>
      </c>
      <c r="B35" s="35"/>
      <c r="C35" s="73" t="b">
        <f t="shared" si="0"/>
        <v>0</v>
      </c>
      <c r="D35" s="39"/>
      <c r="E35" s="73" t="b">
        <f t="shared" si="1"/>
        <v>0</v>
      </c>
      <c r="F35" s="39"/>
      <c r="G35" s="79" t="b">
        <f t="shared" si="2"/>
        <v>0</v>
      </c>
      <c r="H35" s="90" t="str">
        <f t="shared" si="3"/>
        <v/>
      </c>
    </row>
    <row r="36" spans="1:8" ht="15.75" x14ac:dyDescent="0.25">
      <c r="A36" s="19" t="str">
        <f>'Front Page'!A36</f>
        <v>Student 35</v>
      </c>
      <c r="B36" s="36"/>
      <c r="C36" s="72" t="b">
        <f t="shared" si="0"/>
        <v>0</v>
      </c>
      <c r="D36" s="40"/>
      <c r="E36" s="72" t="b">
        <f t="shared" si="1"/>
        <v>0</v>
      </c>
      <c r="F36" s="40"/>
      <c r="G36" s="77" t="b">
        <f t="shared" si="2"/>
        <v>0</v>
      </c>
      <c r="H36" s="91" t="str">
        <f t="shared" si="3"/>
        <v/>
      </c>
    </row>
    <row r="37" spans="1:8" ht="15.75" x14ac:dyDescent="0.25">
      <c r="A37" s="20" t="str">
        <f>'Front Page'!A37</f>
        <v>Student 36</v>
      </c>
      <c r="B37" s="35"/>
      <c r="C37" s="73" t="b">
        <f t="shared" si="0"/>
        <v>0</v>
      </c>
      <c r="D37" s="39"/>
      <c r="E37" s="73" t="b">
        <f t="shared" si="1"/>
        <v>0</v>
      </c>
      <c r="F37" s="39"/>
      <c r="G37" s="79" t="b">
        <f t="shared" si="2"/>
        <v>0</v>
      </c>
      <c r="H37" s="90" t="str">
        <f t="shared" si="3"/>
        <v/>
      </c>
    </row>
    <row r="38" spans="1:8" ht="15.75" x14ac:dyDescent="0.25">
      <c r="A38" s="19" t="str">
        <f>'Front Page'!A38</f>
        <v>Student 37</v>
      </c>
      <c r="B38" s="36"/>
      <c r="C38" s="72" t="b">
        <f t="shared" si="0"/>
        <v>0</v>
      </c>
      <c r="D38" s="40"/>
      <c r="E38" s="72" t="b">
        <f t="shared" si="1"/>
        <v>0</v>
      </c>
      <c r="F38" s="40"/>
      <c r="G38" s="77" t="b">
        <f t="shared" si="2"/>
        <v>0</v>
      </c>
      <c r="H38" s="91" t="str">
        <f t="shared" si="3"/>
        <v/>
      </c>
    </row>
    <row r="39" spans="1:8" ht="15.75" x14ac:dyDescent="0.25">
      <c r="A39" s="20" t="str">
        <f>'Front Page'!A39</f>
        <v>Student 38</v>
      </c>
      <c r="B39" s="35"/>
      <c r="C39" s="73" t="b">
        <f t="shared" si="0"/>
        <v>0</v>
      </c>
      <c r="D39" s="39"/>
      <c r="E39" s="73" t="b">
        <f t="shared" si="1"/>
        <v>0</v>
      </c>
      <c r="F39" s="39"/>
      <c r="G39" s="79" t="b">
        <f t="shared" si="2"/>
        <v>0</v>
      </c>
      <c r="H39" s="90" t="str">
        <f t="shared" si="3"/>
        <v/>
      </c>
    </row>
    <row r="40" spans="1:8" ht="15.75" x14ac:dyDescent="0.25">
      <c r="A40" s="19" t="str">
        <f>'Front Page'!A40</f>
        <v>Student 39</v>
      </c>
      <c r="B40" s="36"/>
      <c r="C40" s="72" t="b">
        <f t="shared" si="0"/>
        <v>0</v>
      </c>
      <c r="D40" s="40"/>
      <c r="E40" s="72" t="b">
        <f t="shared" si="1"/>
        <v>0</v>
      </c>
      <c r="F40" s="40"/>
      <c r="G40" s="77" t="b">
        <f t="shared" si="2"/>
        <v>0</v>
      </c>
      <c r="H40" s="91" t="str">
        <f t="shared" si="3"/>
        <v/>
      </c>
    </row>
    <row r="41" spans="1:8" ht="16.5" thickBot="1" x14ac:dyDescent="0.3">
      <c r="A41" s="21" t="str">
        <f>'Front Page'!A41</f>
        <v>Student 40</v>
      </c>
      <c r="B41" s="74"/>
      <c r="C41" s="75" t="b">
        <f t="shared" si="0"/>
        <v>0</v>
      </c>
      <c r="D41" s="41"/>
      <c r="E41" s="75" t="b">
        <f t="shared" si="1"/>
        <v>0</v>
      </c>
      <c r="F41" s="41"/>
      <c r="G41" s="81" t="b">
        <f t="shared" si="2"/>
        <v>0</v>
      </c>
      <c r="H41" s="89" t="str">
        <f t="shared" si="3"/>
        <v/>
      </c>
    </row>
    <row r="42" spans="1:8" ht="15.7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$K$2:$K$4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2"/>
  <sheetViews>
    <sheetView workbookViewId="0">
      <selection activeCell="B5" sqref="B5"/>
    </sheetView>
  </sheetViews>
  <sheetFormatPr defaultColWidth="8.85546875" defaultRowHeight="15.75" x14ac:dyDescent="0.25"/>
  <cols>
    <col min="1" max="1" width="20.7109375" style="94" customWidth="1"/>
    <col min="2" max="2" width="111.42578125" style="93" bestFit="1" customWidth="1"/>
    <col min="3" max="3" width="9.140625" style="94" hidden="1" customWidth="1"/>
    <col min="4" max="4" width="8.85546875" style="94"/>
    <col min="5" max="5" width="8.85546875" style="93"/>
    <col min="6" max="6" width="105.42578125" style="93" hidden="1" customWidth="1"/>
    <col min="7" max="16384" width="8.85546875" style="93"/>
  </cols>
  <sheetData>
    <row r="1" spans="1:6" s="92" customFormat="1" ht="31.5" customHeight="1" thickTop="1" thickBot="1" x14ac:dyDescent="0.3">
      <c r="A1" s="9">
        <v>7.5</v>
      </c>
      <c r="B1" s="42" t="s">
        <v>132</v>
      </c>
      <c r="C1" s="95"/>
      <c r="D1" s="18" t="s">
        <v>0</v>
      </c>
    </row>
    <row r="2" spans="1:6" ht="16.5" thickTop="1" x14ac:dyDescent="0.25">
      <c r="A2" s="19" t="str">
        <f>'Front Page'!A2</f>
        <v>Student 1</v>
      </c>
      <c r="B2" s="34"/>
      <c r="C2" s="84" t="b">
        <f>IF(B2="5 - Can perform a skill at game appropriate speed without hesitation and communicate 5 or more performance cues",5, IF(B2="4 - Can demonstrate complex skills and communicate 4 performance cues but not at game speed",4, IF(B2="3 - Can demonstrate the complex skill but cannot communicate 3 performance skills",3, IF(B2="2 - Can communicate the performance cue but not demonstrate the complex skills", 2, IF(B2="1 - Cannot communicate performance cues to support complex skills", 1)))))</f>
        <v>0</v>
      </c>
      <c r="D2" s="96" t="str">
        <f>IFERROR(AVERAGE(C2), "")</f>
        <v/>
      </c>
      <c r="F2" s="93" t="s">
        <v>133</v>
      </c>
    </row>
    <row r="3" spans="1:6" x14ac:dyDescent="0.25">
      <c r="A3" s="20" t="str">
        <f>'Front Page'!A3</f>
        <v>Student 2</v>
      </c>
      <c r="B3" s="35"/>
      <c r="C3" s="79" t="b">
        <f t="shared" ref="C3:C41" si="0">IF(B3="5 - Can perform a skill at game appropriate speed without hesitation and communicate 5 or more performance cues",5, IF(B3="4 - Can demonstrate complex skills and communicate 4 performance cues but not at game speed",4, IF(B3="3 - Can demonstrate the complex skill but cannot communicate 3 performance skills",3, IF(B3="2 - Can communicate the performance cue but not demonstrate the complex skills", 2, IF(B3="1 - Cannot communicate performance cues to support complex skills", 1)))))</f>
        <v>0</v>
      </c>
      <c r="D3" s="97" t="str">
        <f t="shared" ref="D3:D41" si="1">IFERROR(AVERAGE(C3), "")</f>
        <v/>
      </c>
      <c r="F3" s="93" t="s">
        <v>134</v>
      </c>
    </row>
    <row r="4" spans="1:6" x14ac:dyDescent="0.25">
      <c r="A4" s="19" t="str">
        <f>'Front Page'!A4</f>
        <v>Student 3</v>
      </c>
      <c r="B4" s="36"/>
      <c r="C4" s="77" t="b">
        <f t="shared" si="0"/>
        <v>0</v>
      </c>
      <c r="D4" s="98" t="str">
        <f t="shared" si="1"/>
        <v/>
      </c>
      <c r="F4" s="93" t="s">
        <v>135</v>
      </c>
    </row>
    <row r="5" spans="1:6" x14ac:dyDescent="0.25">
      <c r="A5" s="20" t="str">
        <f>'Front Page'!A5</f>
        <v>Student 4</v>
      </c>
      <c r="B5" s="35"/>
      <c r="C5" s="79" t="b">
        <f t="shared" si="0"/>
        <v>0</v>
      </c>
      <c r="D5" s="97" t="str">
        <f t="shared" si="1"/>
        <v/>
      </c>
      <c r="F5" s="93" t="s">
        <v>137</v>
      </c>
    </row>
    <row r="6" spans="1:6" x14ac:dyDescent="0.25">
      <c r="A6" s="19" t="str">
        <f>'Front Page'!A6</f>
        <v>Student 5</v>
      </c>
      <c r="B6" s="36"/>
      <c r="C6" s="77" t="b">
        <f t="shared" si="0"/>
        <v>0</v>
      </c>
      <c r="D6" s="98" t="str">
        <f t="shared" si="1"/>
        <v/>
      </c>
      <c r="F6" s="93" t="s">
        <v>136</v>
      </c>
    </row>
    <row r="7" spans="1:6" x14ac:dyDescent="0.25">
      <c r="A7" s="20" t="str">
        <f>'Front Page'!A7</f>
        <v>Student 6</v>
      </c>
      <c r="B7" s="35"/>
      <c r="C7" s="79" t="b">
        <f t="shared" si="0"/>
        <v>0</v>
      </c>
      <c r="D7" s="97" t="str">
        <f t="shared" si="1"/>
        <v/>
      </c>
    </row>
    <row r="8" spans="1:6" x14ac:dyDescent="0.25">
      <c r="A8" s="19" t="str">
        <f>'Front Page'!A8</f>
        <v>Student 7</v>
      </c>
      <c r="B8" s="36"/>
      <c r="C8" s="77" t="b">
        <f t="shared" si="0"/>
        <v>0</v>
      </c>
      <c r="D8" s="98" t="str">
        <f t="shared" si="1"/>
        <v/>
      </c>
    </row>
    <row r="9" spans="1:6" x14ac:dyDescent="0.25">
      <c r="A9" s="20" t="str">
        <f>'Front Page'!A9</f>
        <v>Student 8</v>
      </c>
      <c r="B9" s="35"/>
      <c r="C9" s="79" t="b">
        <f t="shared" si="0"/>
        <v>0</v>
      </c>
      <c r="D9" s="97" t="str">
        <f t="shared" si="1"/>
        <v/>
      </c>
    </row>
    <row r="10" spans="1:6" x14ac:dyDescent="0.25">
      <c r="A10" s="19" t="str">
        <f>'Front Page'!A10</f>
        <v>Student 9</v>
      </c>
      <c r="B10" s="36"/>
      <c r="C10" s="77" t="b">
        <f t="shared" si="0"/>
        <v>0</v>
      </c>
      <c r="D10" s="98" t="str">
        <f t="shared" si="1"/>
        <v/>
      </c>
    </row>
    <row r="11" spans="1:6" x14ac:dyDescent="0.25">
      <c r="A11" s="20" t="str">
        <f>'Front Page'!A11</f>
        <v>Student 10</v>
      </c>
      <c r="B11" s="35"/>
      <c r="C11" s="79" t="b">
        <f t="shared" si="0"/>
        <v>0</v>
      </c>
      <c r="D11" s="97" t="str">
        <f t="shared" si="1"/>
        <v/>
      </c>
    </row>
    <row r="12" spans="1:6" x14ac:dyDescent="0.25">
      <c r="A12" s="19" t="str">
        <f>'Front Page'!A12</f>
        <v>Student 11</v>
      </c>
      <c r="B12" s="36"/>
      <c r="C12" s="77" t="b">
        <f t="shared" si="0"/>
        <v>0</v>
      </c>
      <c r="D12" s="98" t="str">
        <f t="shared" si="1"/>
        <v/>
      </c>
    </row>
    <row r="13" spans="1:6" x14ac:dyDescent="0.25">
      <c r="A13" s="20" t="str">
        <f>'Front Page'!A13</f>
        <v>Student 12</v>
      </c>
      <c r="B13" s="35"/>
      <c r="C13" s="79" t="b">
        <f t="shared" si="0"/>
        <v>0</v>
      </c>
      <c r="D13" s="97" t="str">
        <f t="shared" si="1"/>
        <v/>
      </c>
    </row>
    <row r="14" spans="1:6" x14ac:dyDescent="0.25">
      <c r="A14" s="19" t="str">
        <f>'Front Page'!A14</f>
        <v>Student 13</v>
      </c>
      <c r="B14" s="36"/>
      <c r="C14" s="77" t="b">
        <f t="shared" si="0"/>
        <v>0</v>
      </c>
      <c r="D14" s="98" t="str">
        <f t="shared" si="1"/>
        <v/>
      </c>
    </row>
    <row r="15" spans="1:6" x14ac:dyDescent="0.25">
      <c r="A15" s="20" t="str">
        <f>'Front Page'!A15</f>
        <v>Student 14</v>
      </c>
      <c r="B15" s="35"/>
      <c r="C15" s="79" t="b">
        <f t="shared" si="0"/>
        <v>0</v>
      </c>
      <c r="D15" s="97" t="str">
        <f t="shared" si="1"/>
        <v/>
      </c>
    </row>
    <row r="16" spans="1:6" x14ac:dyDescent="0.25">
      <c r="A16" s="19" t="str">
        <f>'Front Page'!A16</f>
        <v>Student 15</v>
      </c>
      <c r="B16" s="36"/>
      <c r="C16" s="77" t="b">
        <f t="shared" si="0"/>
        <v>0</v>
      </c>
      <c r="D16" s="98" t="str">
        <f t="shared" si="1"/>
        <v/>
      </c>
    </row>
    <row r="17" spans="1:4" x14ac:dyDescent="0.25">
      <c r="A17" s="20" t="str">
        <f>'Front Page'!A17</f>
        <v>Student 16</v>
      </c>
      <c r="B17" s="35"/>
      <c r="C17" s="79" t="b">
        <f t="shared" si="0"/>
        <v>0</v>
      </c>
      <c r="D17" s="97" t="str">
        <f t="shared" si="1"/>
        <v/>
      </c>
    </row>
    <row r="18" spans="1:4" x14ac:dyDescent="0.25">
      <c r="A18" s="19" t="str">
        <f>'Front Page'!A18</f>
        <v>Student 17</v>
      </c>
      <c r="B18" s="36"/>
      <c r="C18" s="77" t="b">
        <f t="shared" si="0"/>
        <v>0</v>
      </c>
      <c r="D18" s="98" t="str">
        <f t="shared" si="1"/>
        <v/>
      </c>
    </row>
    <row r="19" spans="1:4" x14ac:dyDescent="0.25">
      <c r="A19" s="20" t="str">
        <f>'Front Page'!A19</f>
        <v>Student 18</v>
      </c>
      <c r="B19" s="35"/>
      <c r="C19" s="79" t="b">
        <f t="shared" si="0"/>
        <v>0</v>
      </c>
      <c r="D19" s="97" t="str">
        <f t="shared" si="1"/>
        <v/>
      </c>
    </row>
    <row r="20" spans="1:4" x14ac:dyDescent="0.25">
      <c r="A20" s="19" t="str">
        <f>'Front Page'!A20</f>
        <v>Student 19</v>
      </c>
      <c r="B20" s="36"/>
      <c r="C20" s="77" t="b">
        <f t="shared" si="0"/>
        <v>0</v>
      </c>
      <c r="D20" s="98" t="str">
        <f t="shared" si="1"/>
        <v/>
      </c>
    </row>
    <row r="21" spans="1:4" x14ac:dyDescent="0.25">
      <c r="A21" s="20" t="str">
        <f>'Front Page'!A21</f>
        <v>Student 20</v>
      </c>
      <c r="B21" s="35"/>
      <c r="C21" s="79" t="b">
        <f t="shared" si="0"/>
        <v>0</v>
      </c>
      <c r="D21" s="97" t="str">
        <f t="shared" si="1"/>
        <v/>
      </c>
    </row>
    <row r="22" spans="1:4" x14ac:dyDescent="0.25">
      <c r="A22" s="19" t="str">
        <f>'Front Page'!A22</f>
        <v>Student 21</v>
      </c>
      <c r="B22" s="36"/>
      <c r="C22" s="77" t="b">
        <f t="shared" si="0"/>
        <v>0</v>
      </c>
      <c r="D22" s="98" t="str">
        <f t="shared" si="1"/>
        <v/>
      </c>
    </row>
    <row r="23" spans="1:4" x14ac:dyDescent="0.25">
      <c r="A23" s="20" t="str">
        <f>'Front Page'!A23</f>
        <v>Student 22</v>
      </c>
      <c r="B23" s="35"/>
      <c r="C23" s="79" t="b">
        <f t="shared" si="0"/>
        <v>0</v>
      </c>
      <c r="D23" s="97" t="str">
        <f t="shared" si="1"/>
        <v/>
      </c>
    </row>
    <row r="24" spans="1:4" x14ac:dyDescent="0.25">
      <c r="A24" s="19" t="str">
        <f>'Front Page'!A24</f>
        <v>Student 23</v>
      </c>
      <c r="B24" s="36"/>
      <c r="C24" s="77" t="b">
        <f t="shared" si="0"/>
        <v>0</v>
      </c>
      <c r="D24" s="98" t="str">
        <f t="shared" si="1"/>
        <v/>
      </c>
    </row>
    <row r="25" spans="1:4" x14ac:dyDescent="0.25">
      <c r="A25" s="20" t="str">
        <f>'Front Page'!A25</f>
        <v>Student 24</v>
      </c>
      <c r="B25" s="35"/>
      <c r="C25" s="79" t="b">
        <f t="shared" si="0"/>
        <v>0</v>
      </c>
      <c r="D25" s="97" t="str">
        <f t="shared" si="1"/>
        <v/>
      </c>
    </row>
    <row r="26" spans="1:4" x14ac:dyDescent="0.25">
      <c r="A26" s="19" t="str">
        <f>'Front Page'!A26</f>
        <v>Student 25</v>
      </c>
      <c r="B26" s="36"/>
      <c r="C26" s="77" t="b">
        <f t="shared" si="0"/>
        <v>0</v>
      </c>
      <c r="D26" s="98" t="str">
        <f t="shared" si="1"/>
        <v/>
      </c>
    </row>
    <row r="27" spans="1:4" x14ac:dyDescent="0.25">
      <c r="A27" s="20" t="str">
        <f>'Front Page'!A27</f>
        <v>Student 26</v>
      </c>
      <c r="B27" s="35"/>
      <c r="C27" s="79" t="b">
        <f t="shared" si="0"/>
        <v>0</v>
      </c>
      <c r="D27" s="97" t="str">
        <f t="shared" si="1"/>
        <v/>
      </c>
    </row>
    <row r="28" spans="1:4" x14ac:dyDescent="0.25">
      <c r="A28" s="19" t="str">
        <f>'Front Page'!A28</f>
        <v>Student 27</v>
      </c>
      <c r="B28" s="36"/>
      <c r="C28" s="77" t="b">
        <f t="shared" si="0"/>
        <v>0</v>
      </c>
      <c r="D28" s="98" t="str">
        <f t="shared" si="1"/>
        <v/>
      </c>
    </row>
    <row r="29" spans="1:4" x14ac:dyDescent="0.25">
      <c r="A29" s="20" t="str">
        <f>'Front Page'!A29</f>
        <v>Student 28</v>
      </c>
      <c r="B29" s="35"/>
      <c r="C29" s="79" t="b">
        <f t="shared" si="0"/>
        <v>0</v>
      </c>
      <c r="D29" s="97" t="str">
        <f t="shared" si="1"/>
        <v/>
      </c>
    </row>
    <row r="30" spans="1:4" x14ac:dyDescent="0.25">
      <c r="A30" s="19" t="str">
        <f>'Front Page'!A30</f>
        <v>Student 29</v>
      </c>
      <c r="B30" s="36"/>
      <c r="C30" s="77" t="b">
        <f t="shared" si="0"/>
        <v>0</v>
      </c>
      <c r="D30" s="98" t="str">
        <f t="shared" si="1"/>
        <v/>
      </c>
    </row>
    <row r="31" spans="1:4" x14ac:dyDescent="0.25">
      <c r="A31" s="20" t="str">
        <f>'Front Page'!A31</f>
        <v>Student 30</v>
      </c>
      <c r="B31" s="35"/>
      <c r="C31" s="79" t="b">
        <f t="shared" si="0"/>
        <v>0</v>
      </c>
      <c r="D31" s="97" t="str">
        <f t="shared" si="1"/>
        <v/>
      </c>
    </row>
    <row r="32" spans="1:4" x14ac:dyDescent="0.25">
      <c r="A32" s="19" t="str">
        <f>'Front Page'!A32</f>
        <v>Student 31</v>
      </c>
      <c r="B32" s="36"/>
      <c r="C32" s="77" t="b">
        <f t="shared" si="0"/>
        <v>0</v>
      </c>
      <c r="D32" s="98" t="str">
        <f t="shared" si="1"/>
        <v/>
      </c>
    </row>
    <row r="33" spans="1:4" x14ac:dyDescent="0.25">
      <c r="A33" s="20" t="str">
        <f>'Front Page'!A33</f>
        <v>Student 32</v>
      </c>
      <c r="B33" s="35"/>
      <c r="C33" s="79" t="b">
        <f t="shared" si="0"/>
        <v>0</v>
      </c>
      <c r="D33" s="97" t="str">
        <f t="shared" si="1"/>
        <v/>
      </c>
    </row>
    <row r="34" spans="1:4" x14ac:dyDescent="0.25">
      <c r="A34" s="19" t="str">
        <f>'Front Page'!A34</f>
        <v>Student 33</v>
      </c>
      <c r="B34" s="36"/>
      <c r="C34" s="77" t="b">
        <f t="shared" si="0"/>
        <v>0</v>
      </c>
      <c r="D34" s="98" t="str">
        <f t="shared" si="1"/>
        <v/>
      </c>
    </row>
    <row r="35" spans="1:4" x14ac:dyDescent="0.25">
      <c r="A35" s="20" t="str">
        <f>'Front Page'!A35</f>
        <v>Student 34</v>
      </c>
      <c r="B35" s="35"/>
      <c r="C35" s="79" t="b">
        <f t="shared" si="0"/>
        <v>0</v>
      </c>
      <c r="D35" s="97" t="str">
        <f t="shared" si="1"/>
        <v/>
      </c>
    </row>
    <row r="36" spans="1:4" x14ac:dyDescent="0.25">
      <c r="A36" s="19" t="str">
        <f>'Front Page'!A36</f>
        <v>Student 35</v>
      </c>
      <c r="B36" s="36"/>
      <c r="C36" s="77" t="b">
        <f t="shared" si="0"/>
        <v>0</v>
      </c>
      <c r="D36" s="98" t="str">
        <f t="shared" si="1"/>
        <v/>
      </c>
    </row>
    <row r="37" spans="1:4" x14ac:dyDescent="0.25">
      <c r="A37" s="20" t="str">
        <f>'Front Page'!A37</f>
        <v>Student 36</v>
      </c>
      <c r="B37" s="35"/>
      <c r="C37" s="79" t="b">
        <f t="shared" si="0"/>
        <v>0</v>
      </c>
      <c r="D37" s="97" t="str">
        <f t="shared" si="1"/>
        <v/>
      </c>
    </row>
    <row r="38" spans="1:4" x14ac:dyDescent="0.25">
      <c r="A38" s="19" t="str">
        <f>'Front Page'!A38</f>
        <v>Student 37</v>
      </c>
      <c r="B38" s="36"/>
      <c r="C38" s="77" t="b">
        <f t="shared" si="0"/>
        <v>0</v>
      </c>
      <c r="D38" s="98" t="str">
        <f t="shared" si="1"/>
        <v/>
      </c>
    </row>
    <row r="39" spans="1:4" x14ac:dyDescent="0.25">
      <c r="A39" s="20" t="str">
        <f>'Front Page'!A39</f>
        <v>Student 38</v>
      </c>
      <c r="B39" s="35"/>
      <c r="C39" s="79" t="b">
        <f t="shared" si="0"/>
        <v>0</v>
      </c>
      <c r="D39" s="97" t="str">
        <f t="shared" si="1"/>
        <v/>
      </c>
    </row>
    <row r="40" spans="1:4" x14ac:dyDescent="0.25">
      <c r="A40" s="19" t="str">
        <f>'Front Page'!A40</f>
        <v>Student 39</v>
      </c>
      <c r="B40" s="36"/>
      <c r="C40" s="77" t="b">
        <f t="shared" si="0"/>
        <v>0</v>
      </c>
      <c r="D40" s="98" t="str">
        <f t="shared" si="1"/>
        <v/>
      </c>
    </row>
    <row r="41" spans="1:4" ht="16.5" thickBot="1" x14ac:dyDescent="0.3">
      <c r="A41" s="21" t="str">
        <f>'Front Page'!A41</f>
        <v>Student 40</v>
      </c>
      <c r="B41" s="74"/>
      <c r="C41" s="81" t="b">
        <f t="shared" si="0"/>
        <v>0</v>
      </c>
      <c r="D41" s="99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2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ColWidth="8.85546875" defaultRowHeight="15.75" x14ac:dyDescent="0.25"/>
  <cols>
    <col min="1" max="1" width="20.7109375" style="94" customWidth="1"/>
    <col min="2" max="2" width="85.42578125" style="93" bestFit="1" customWidth="1"/>
    <col min="3" max="3" width="11" style="94" hidden="1" customWidth="1"/>
    <col min="4" max="4" width="79.42578125" style="93" bestFit="1" customWidth="1"/>
    <col min="5" max="5" width="9.7109375" style="94" hidden="1" customWidth="1"/>
    <col min="6" max="6" width="76.140625" style="93" bestFit="1" customWidth="1"/>
    <col min="7" max="7" width="10.85546875" style="94" hidden="1" customWidth="1"/>
    <col min="8" max="8" width="8.85546875" style="94"/>
    <col min="9" max="9" width="8.85546875" style="93"/>
    <col min="10" max="10" width="79" style="93" hidden="1" customWidth="1"/>
    <col min="11" max="11" width="75" style="93" hidden="1" customWidth="1"/>
    <col min="12" max="12" width="72.7109375" style="93" hidden="1" customWidth="1"/>
    <col min="13" max="16384" width="8.85546875" style="93"/>
  </cols>
  <sheetData>
    <row r="1" spans="1:12" s="100" customFormat="1" ht="31.5" customHeight="1" thickTop="1" thickBot="1" x14ac:dyDescent="0.3">
      <c r="A1" s="9">
        <v>7.6</v>
      </c>
      <c r="B1" s="33" t="s">
        <v>138</v>
      </c>
      <c r="C1" s="16"/>
      <c r="D1" s="33" t="s">
        <v>139</v>
      </c>
      <c r="E1" s="16"/>
      <c r="F1" s="33" t="s">
        <v>140</v>
      </c>
      <c r="G1" s="76"/>
      <c r="H1" s="18" t="s">
        <v>0</v>
      </c>
    </row>
    <row r="2" spans="1:12" ht="16.5" thickTop="1" x14ac:dyDescent="0.25">
      <c r="A2" s="19" t="str">
        <f>'Front Page'!A2</f>
        <v>Student 1</v>
      </c>
      <c r="B2" s="34"/>
      <c r="C2" s="83" t="b">
        <f>IF(B2="5 - Examine principles of balance and stability and demonstrate improvements",5, IF(B2="4 - Apply, through movement, an understanding of the principles of balance and stability",4, IF(B2="3 - Can communicate, though movement, an understanding of balance and stability",3, IF(B2="2 - Can explore, through movement, the principles of balance and stability", 2, IF(B2="1 - Cannot communicate or demonstrate the principle of balance or stability", 1)))))</f>
        <v>0</v>
      </c>
      <c r="D2" s="38"/>
      <c r="E2" s="83" t="b">
        <f>IF(D2="5 - Can examine and explain how applying spin to an object affects its momentum",5, IF(D2="4 - Can apply spin to an object",4, IF(D2="3 - Can communicate how applying spin to an object affects its momentum",3, IF(D2="2 - Beginning to explore the effect of spin on an object", 2, IF(D2="1 - Cannot communicate or demonstrate the principle of spin", 1)))))</f>
        <v>0</v>
      </c>
      <c r="F2" s="38"/>
      <c r="G2" s="84" t="b">
        <f>IF(F2="5 - Can examine and explain how applying rotation affects momentum",5, IF(F2="4 - Can apply, through movement, an understanding of the principle of rotation",4, IF(F2="3 - Can communicate, through movement, how rotation affects momentum",3, IF(F2="2 - Explore, through movement, how rotation affects momentum", 2, IF(F2="1 - Cannot communicate or demonstrate the principle of rotation", 1)))))</f>
        <v>0</v>
      </c>
      <c r="H2" s="87" t="str">
        <f>IFERROR(AVERAGE(C2, E2, G2), "")</f>
        <v/>
      </c>
      <c r="J2" s="93" t="s">
        <v>141</v>
      </c>
      <c r="K2" s="93" t="s">
        <v>145</v>
      </c>
      <c r="L2" s="93" t="s">
        <v>150</v>
      </c>
    </row>
    <row r="3" spans="1:12" x14ac:dyDescent="0.25">
      <c r="A3" s="20" t="str">
        <f>'Front Page'!A3</f>
        <v>Student 2</v>
      </c>
      <c r="B3" s="35"/>
      <c r="C3" s="73" t="b">
        <f t="shared" ref="C3:C41" si="0">IF(B3="5 - Examine principles of balance and stability and demonstrate improvements",5, IF(B3="4 - Apply, through movement, an understanding of the principles of balance and stability",4, IF(B3="3 - Can communicate, though movement, an understanding of balance and stability",3, IF(B3="2 - Can explore, through movement, the principles of balance and stability", 2, IF(B3="1 - Cannot communicate or demonstrate the principle of balance or stability", 1)))))</f>
        <v>0</v>
      </c>
      <c r="D3" s="39"/>
      <c r="E3" s="73" t="b">
        <f t="shared" ref="E3:E41" si="1">IF(D3="5 - Can examine and explain how applying spin to an object affects its momentum",5, IF(D3="4 - Can apply spin to an object",4, IF(D3="3 - Can communicate how applying spin to an object affects its momentum",3, IF(D3="2 - Beginning to explore the effect of spin on an object", 2, IF(D3="1 - Cannot communicate or demonstrate the principle of spin", 1)))))</f>
        <v>0</v>
      </c>
      <c r="F3" s="39"/>
      <c r="G3" s="79" t="b">
        <f t="shared" ref="G3:G41" si="2">IF(F3="5 - Can examine and explain how applying rotation affects momentum",5, IF(F3="4 - Can apply, through movement, an understanding of the principle of rotation",4, IF(F3="3 - Can communicate, through movement, how rotation affects momentum",3, IF(F3="2 - Explore, through movement, how rotation affects momentum", 2, IF(F3="1 - Cannot communicate or demonstrate the principle of rotation", 1)))))</f>
        <v>0</v>
      </c>
      <c r="H3" s="101" t="str">
        <f t="shared" ref="H3:H41" si="3">IFERROR(AVERAGE(C3, E3, G3), "")</f>
        <v/>
      </c>
      <c r="J3" s="93" t="s">
        <v>154</v>
      </c>
      <c r="K3" s="93" t="s">
        <v>146</v>
      </c>
      <c r="L3" s="93" t="s">
        <v>151</v>
      </c>
    </row>
    <row r="4" spans="1:12" x14ac:dyDescent="0.25">
      <c r="A4" s="19" t="str">
        <f>'Front Page'!A4</f>
        <v>Student 3</v>
      </c>
      <c r="B4" s="36"/>
      <c r="C4" s="72" t="b">
        <f t="shared" si="0"/>
        <v>0</v>
      </c>
      <c r="D4" s="40"/>
      <c r="E4" s="72" t="b">
        <f t="shared" si="1"/>
        <v>0</v>
      </c>
      <c r="F4" s="40"/>
      <c r="G4" s="77" t="b">
        <f t="shared" si="2"/>
        <v>0</v>
      </c>
      <c r="H4" s="87" t="str">
        <f t="shared" si="3"/>
        <v/>
      </c>
      <c r="J4" s="93" t="s">
        <v>142</v>
      </c>
      <c r="K4" s="93" t="s">
        <v>147</v>
      </c>
      <c r="L4" s="93" t="s">
        <v>155</v>
      </c>
    </row>
    <row r="5" spans="1:12" x14ac:dyDescent="0.25">
      <c r="A5" s="20" t="str">
        <f>'Front Page'!A5</f>
        <v>Student 4</v>
      </c>
      <c r="B5" s="35"/>
      <c r="C5" s="73" t="b">
        <f t="shared" si="0"/>
        <v>0</v>
      </c>
      <c r="D5" s="39"/>
      <c r="E5" s="73" t="b">
        <f t="shared" si="1"/>
        <v>0</v>
      </c>
      <c r="F5" s="39"/>
      <c r="G5" s="79" t="b">
        <f t="shared" si="2"/>
        <v>0</v>
      </c>
      <c r="H5" s="101" t="str">
        <f t="shared" si="3"/>
        <v/>
      </c>
      <c r="J5" s="93" t="s">
        <v>143</v>
      </c>
      <c r="K5" s="93" t="s">
        <v>148</v>
      </c>
      <c r="L5" s="93" t="s">
        <v>152</v>
      </c>
    </row>
    <row r="6" spans="1:12" x14ac:dyDescent="0.25">
      <c r="A6" s="19" t="str">
        <f>'Front Page'!A6</f>
        <v>Student 5</v>
      </c>
      <c r="B6" s="36"/>
      <c r="C6" s="72" t="b">
        <f t="shared" si="0"/>
        <v>0</v>
      </c>
      <c r="D6" s="40"/>
      <c r="E6" s="72" t="b">
        <f t="shared" si="1"/>
        <v>0</v>
      </c>
      <c r="F6" s="40"/>
      <c r="G6" s="77" t="b">
        <f t="shared" si="2"/>
        <v>0</v>
      </c>
      <c r="H6" s="87" t="str">
        <f t="shared" si="3"/>
        <v/>
      </c>
      <c r="J6" s="93" t="s">
        <v>144</v>
      </c>
      <c r="K6" s="93" t="s">
        <v>149</v>
      </c>
      <c r="L6" s="93" t="s">
        <v>153</v>
      </c>
    </row>
    <row r="7" spans="1:12" x14ac:dyDescent="0.25">
      <c r="A7" s="20" t="str">
        <f>'Front Page'!A7</f>
        <v>Student 6</v>
      </c>
      <c r="B7" s="35"/>
      <c r="C7" s="73" t="b">
        <f t="shared" si="0"/>
        <v>0</v>
      </c>
      <c r="D7" s="39"/>
      <c r="E7" s="73" t="b">
        <f t="shared" si="1"/>
        <v>0</v>
      </c>
      <c r="F7" s="39"/>
      <c r="G7" s="79" t="b">
        <f t="shared" si="2"/>
        <v>0</v>
      </c>
      <c r="H7" s="101" t="str">
        <f t="shared" si="3"/>
        <v/>
      </c>
    </row>
    <row r="8" spans="1:12" x14ac:dyDescent="0.25">
      <c r="A8" s="19" t="str">
        <f>'Front Page'!A8</f>
        <v>Student 7</v>
      </c>
      <c r="B8" s="36"/>
      <c r="C8" s="72" t="b">
        <f t="shared" si="0"/>
        <v>0</v>
      </c>
      <c r="D8" s="40"/>
      <c r="E8" s="72" t="b">
        <f t="shared" si="1"/>
        <v>0</v>
      </c>
      <c r="F8" s="40"/>
      <c r="G8" s="77" t="b">
        <f t="shared" si="2"/>
        <v>0</v>
      </c>
      <c r="H8" s="87" t="str">
        <f t="shared" si="3"/>
        <v/>
      </c>
    </row>
    <row r="9" spans="1:12" x14ac:dyDescent="0.25">
      <c r="A9" s="20" t="str">
        <f>'Front Page'!A9</f>
        <v>Student 8</v>
      </c>
      <c r="B9" s="35"/>
      <c r="C9" s="73" t="b">
        <f t="shared" si="0"/>
        <v>0</v>
      </c>
      <c r="D9" s="39"/>
      <c r="E9" s="73" t="b">
        <f t="shared" si="1"/>
        <v>0</v>
      </c>
      <c r="F9" s="39"/>
      <c r="G9" s="79" t="b">
        <f t="shared" si="2"/>
        <v>0</v>
      </c>
      <c r="H9" s="101" t="str">
        <f t="shared" si="3"/>
        <v/>
      </c>
    </row>
    <row r="10" spans="1:12" x14ac:dyDescent="0.25">
      <c r="A10" s="19" t="str">
        <f>'Front Page'!A10</f>
        <v>Student 9</v>
      </c>
      <c r="B10" s="36"/>
      <c r="C10" s="72" t="b">
        <f t="shared" si="0"/>
        <v>0</v>
      </c>
      <c r="D10" s="40"/>
      <c r="E10" s="72" t="b">
        <f t="shared" si="1"/>
        <v>0</v>
      </c>
      <c r="F10" s="40"/>
      <c r="G10" s="77" t="b">
        <f t="shared" si="2"/>
        <v>0</v>
      </c>
      <c r="H10" s="87" t="str">
        <f t="shared" si="3"/>
        <v/>
      </c>
    </row>
    <row r="11" spans="1:12" x14ac:dyDescent="0.25">
      <c r="A11" s="20" t="str">
        <f>'Front Page'!A11</f>
        <v>Student 10</v>
      </c>
      <c r="B11" s="35"/>
      <c r="C11" s="73" t="b">
        <f t="shared" si="0"/>
        <v>0</v>
      </c>
      <c r="D11" s="39"/>
      <c r="E11" s="73" t="b">
        <f t="shared" si="1"/>
        <v>0</v>
      </c>
      <c r="F11" s="39"/>
      <c r="G11" s="79" t="b">
        <f t="shared" si="2"/>
        <v>0</v>
      </c>
      <c r="H11" s="101" t="str">
        <f t="shared" si="3"/>
        <v/>
      </c>
    </row>
    <row r="12" spans="1:12" x14ac:dyDescent="0.25">
      <c r="A12" s="19" t="str">
        <f>'Front Page'!A12</f>
        <v>Student 11</v>
      </c>
      <c r="B12" s="36"/>
      <c r="C12" s="72" t="b">
        <f t="shared" si="0"/>
        <v>0</v>
      </c>
      <c r="D12" s="40"/>
      <c r="E12" s="72" t="b">
        <f t="shared" si="1"/>
        <v>0</v>
      </c>
      <c r="F12" s="40"/>
      <c r="G12" s="77" t="b">
        <f t="shared" si="2"/>
        <v>0</v>
      </c>
      <c r="H12" s="87" t="str">
        <f t="shared" si="3"/>
        <v/>
      </c>
    </row>
    <row r="13" spans="1:12" x14ac:dyDescent="0.25">
      <c r="A13" s="20" t="str">
        <f>'Front Page'!A13</f>
        <v>Student 12</v>
      </c>
      <c r="B13" s="35"/>
      <c r="C13" s="73" t="b">
        <f t="shared" si="0"/>
        <v>0</v>
      </c>
      <c r="D13" s="39"/>
      <c r="E13" s="73" t="b">
        <f t="shared" si="1"/>
        <v>0</v>
      </c>
      <c r="F13" s="39"/>
      <c r="G13" s="79" t="b">
        <f t="shared" si="2"/>
        <v>0</v>
      </c>
      <c r="H13" s="101" t="str">
        <f t="shared" si="3"/>
        <v/>
      </c>
    </row>
    <row r="14" spans="1:12" x14ac:dyDescent="0.25">
      <c r="A14" s="19" t="str">
        <f>'Front Page'!A14</f>
        <v>Student 13</v>
      </c>
      <c r="B14" s="36"/>
      <c r="C14" s="72" t="b">
        <f t="shared" si="0"/>
        <v>0</v>
      </c>
      <c r="D14" s="40"/>
      <c r="E14" s="72" t="b">
        <f t="shared" si="1"/>
        <v>0</v>
      </c>
      <c r="F14" s="40"/>
      <c r="G14" s="77" t="b">
        <f t="shared" si="2"/>
        <v>0</v>
      </c>
      <c r="H14" s="87" t="str">
        <f t="shared" si="3"/>
        <v/>
      </c>
    </row>
    <row r="15" spans="1:12" x14ac:dyDescent="0.25">
      <c r="A15" s="20" t="str">
        <f>'Front Page'!A15</f>
        <v>Student 14</v>
      </c>
      <c r="B15" s="35"/>
      <c r="C15" s="73" t="b">
        <f t="shared" si="0"/>
        <v>0</v>
      </c>
      <c r="D15" s="39"/>
      <c r="E15" s="73" t="b">
        <f t="shared" si="1"/>
        <v>0</v>
      </c>
      <c r="F15" s="39"/>
      <c r="G15" s="79" t="b">
        <f t="shared" si="2"/>
        <v>0</v>
      </c>
      <c r="H15" s="101" t="str">
        <f t="shared" si="3"/>
        <v/>
      </c>
    </row>
    <row r="16" spans="1:12" x14ac:dyDescent="0.25">
      <c r="A16" s="19" t="str">
        <f>'Front Page'!A16</f>
        <v>Student 15</v>
      </c>
      <c r="B16" s="36"/>
      <c r="C16" s="72" t="b">
        <f t="shared" si="0"/>
        <v>0</v>
      </c>
      <c r="D16" s="40"/>
      <c r="E16" s="72" t="b">
        <f t="shared" si="1"/>
        <v>0</v>
      </c>
      <c r="F16" s="40"/>
      <c r="G16" s="77" t="b">
        <f t="shared" si="2"/>
        <v>0</v>
      </c>
      <c r="H16" s="87" t="str">
        <f t="shared" si="3"/>
        <v/>
      </c>
    </row>
    <row r="17" spans="1:8" x14ac:dyDescent="0.25">
      <c r="A17" s="20" t="str">
        <f>'Front Page'!A17</f>
        <v>Student 16</v>
      </c>
      <c r="B17" s="35"/>
      <c r="C17" s="73" t="b">
        <f t="shared" si="0"/>
        <v>0</v>
      </c>
      <c r="D17" s="39"/>
      <c r="E17" s="73" t="b">
        <f t="shared" si="1"/>
        <v>0</v>
      </c>
      <c r="F17" s="39"/>
      <c r="G17" s="79" t="b">
        <f t="shared" si="2"/>
        <v>0</v>
      </c>
      <c r="H17" s="101" t="str">
        <f t="shared" si="3"/>
        <v/>
      </c>
    </row>
    <row r="18" spans="1:8" x14ac:dyDescent="0.25">
      <c r="A18" s="19" t="str">
        <f>'Front Page'!A18</f>
        <v>Student 17</v>
      </c>
      <c r="B18" s="36"/>
      <c r="C18" s="72" t="b">
        <f t="shared" si="0"/>
        <v>0</v>
      </c>
      <c r="D18" s="40"/>
      <c r="E18" s="72" t="b">
        <f t="shared" si="1"/>
        <v>0</v>
      </c>
      <c r="F18" s="40"/>
      <c r="G18" s="77" t="b">
        <f t="shared" si="2"/>
        <v>0</v>
      </c>
      <c r="H18" s="87" t="str">
        <f t="shared" si="3"/>
        <v/>
      </c>
    </row>
    <row r="19" spans="1:8" x14ac:dyDescent="0.25">
      <c r="A19" s="20" t="str">
        <f>'Front Page'!A19</f>
        <v>Student 18</v>
      </c>
      <c r="B19" s="35"/>
      <c r="C19" s="73" t="b">
        <f t="shared" si="0"/>
        <v>0</v>
      </c>
      <c r="D19" s="39"/>
      <c r="E19" s="73" t="b">
        <f t="shared" si="1"/>
        <v>0</v>
      </c>
      <c r="F19" s="39"/>
      <c r="G19" s="79" t="b">
        <f t="shared" si="2"/>
        <v>0</v>
      </c>
      <c r="H19" s="101" t="str">
        <f t="shared" si="3"/>
        <v/>
      </c>
    </row>
    <row r="20" spans="1:8" x14ac:dyDescent="0.25">
      <c r="A20" s="19" t="str">
        <f>'Front Page'!A20</f>
        <v>Student 19</v>
      </c>
      <c r="B20" s="36"/>
      <c r="C20" s="72" t="b">
        <f t="shared" si="0"/>
        <v>0</v>
      </c>
      <c r="D20" s="40"/>
      <c r="E20" s="72" t="b">
        <f t="shared" si="1"/>
        <v>0</v>
      </c>
      <c r="F20" s="40"/>
      <c r="G20" s="77" t="b">
        <f t="shared" si="2"/>
        <v>0</v>
      </c>
      <c r="H20" s="87" t="str">
        <f t="shared" si="3"/>
        <v/>
      </c>
    </row>
    <row r="21" spans="1:8" x14ac:dyDescent="0.25">
      <c r="A21" s="20" t="str">
        <f>'Front Page'!A21</f>
        <v>Student 20</v>
      </c>
      <c r="B21" s="35"/>
      <c r="C21" s="73" t="b">
        <f t="shared" si="0"/>
        <v>0</v>
      </c>
      <c r="D21" s="39"/>
      <c r="E21" s="73" t="b">
        <f t="shared" si="1"/>
        <v>0</v>
      </c>
      <c r="F21" s="39"/>
      <c r="G21" s="79" t="b">
        <f t="shared" si="2"/>
        <v>0</v>
      </c>
      <c r="H21" s="101" t="str">
        <f t="shared" si="3"/>
        <v/>
      </c>
    </row>
    <row r="22" spans="1:8" x14ac:dyDescent="0.25">
      <c r="A22" s="19" t="str">
        <f>'Front Page'!A22</f>
        <v>Student 21</v>
      </c>
      <c r="B22" s="36"/>
      <c r="C22" s="72" t="b">
        <f t="shared" si="0"/>
        <v>0</v>
      </c>
      <c r="D22" s="40"/>
      <c r="E22" s="72" t="b">
        <f t="shared" si="1"/>
        <v>0</v>
      </c>
      <c r="F22" s="40"/>
      <c r="G22" s="77" t="b">
        <f t="shared" si="2"/>
        <v>0</v>
      </c>
      <c r="H22" s="87" t="str">
        <f t="shared" si="3"/>
        <v/>
      </c>
    </row>
    <row r="23" spans="1:8" x14ac:dyDescent="0.25">
      <c r="A23" s="20" t="str">
        <f>'Front Page'!A23</f>
        <v>Student 22</v>
      </c>
      <c r="B23" s="35"/>
      <c r="C23" s="73" t="b">
        <f t="shared" si="0"/>
        <v>0</v>
      </c>
      <c r="D23" s="39"/>
      <c r="E23" s="73" t="b">
        <f t="shared" si="1"/>
        <v>0</v>
      </c>
      <c r="F23" s="39"/>
      <c r="G23" s="79" t="b">
        <f t="shared" si="2"/>
        <v>0</v>
      </c>
      <c r="H23" s="101" t="str">
        <f t="shared" si="3"/>
        <v/>
      </c>
    </row>
    <row r="24" spans="1:8" x14ac:dyDescent="0.25">
      <c r="A24" s="19" t="str">
        <f>'Front Page'!A24</f>
        <v>Student 23</v>
      </c>
      <c r="B24" s="36"/>
      <c r="C24" s="72" t="b">
        <f t="shared" si="0"/>
        <v>0</v>
      </c>
      <c r="D24" s="40"/>
      <c r="E24" s="72" t="b">
        <f t="shared" si="1"/>
        <v>0</v>
      </c>
      <c r="F24" s="40"/>
      <c r="G24" s="77" t="b">
        <f t="shared" si="2"/>
        <v>0</v>
      </c>
      <c r="H24" s="87" t="str">
        <f t="shared" si="3"/>
        <v/>
      </c>
    </row>
    <row r="25" spans="1:8" x14ac:dyDescent="0.25">
      <c r="A25" s="20" t="str">
        <f>'Front Page'!A25</f>
        <v>Student 24</v>
      </c>
      <c r="B25" s="35"/>
      <c r="C25" s="73" t="b">
        <f t="shared" si="0"/>
        <v>0</v>
      </c>
      <c r="D25" s="39"/>
      <c r="E25" s="73" t="b">
        <f t="shared" si="1"/>
        <v>0</v>
      </c>
      <c r="F25" s="39"/>
      <c r="G25" s="79" t="b">
        <f t="shared" si="2"/>
        <v>0</v>
      </c>
      <c r="H25" s="101" t="str">
        <f t="shared" si="3"/>
        <v/>
      </c>
    </row>
    <row r="26" spans="1:8" x14ac:dyDescent="0.25">
      <c r="A26" s="19" t="str">
        <f>'Front Page'!A26</f>
        <v>Student 25</v>
      </c>
      <c r="B26" s="36"/>
      <c r="C26" s="72" t="b">
        <f t="shared" si="0"/>
        <v>0</v>
      </c>
      <c r="D26" s="40"/>
      <c r="E26" s="72" t="b">
        <f t="shared" si="1"/>
        <v>0</v>
      </c>
      <c r="F26" s="40"/>
      <c r="G26" s="77" t="b">
        <f t="shared" si="2"/>
        <v>0</v>
      </c>
      <c r="H26" s="87" t="str">
        <f t="shared" si="3"/>
        <v/>
      </c>
    </row>
    <row r="27" spans="1:8" x14ac:dyDescent="0.25">
      <c r="A27" s="20" t="str">
        <f>'Front Page'!A27</f>
        <v>Student 26</v>
      </c>
      <c r="B27" s="35"/>
      <c r="C27" s="73" t="b">
        <f t="shared" si="0"/>
        <v>0</v>
      </c>
      <c r="D27" s="39"/>
      <c r="E27" s="73" t="b">
        <f t="shared" si="1"/>
        <v>0</v>
      </c>
      <c r="F27" s="39"/>
      <c r="G27" s="79" t="b">
        <f t="shared" si="2"/>
        <v>0</v>
      </c>
      <c r="H27" s="101" t="str">
        <f t="shared" si="3"/>
        <v/>
      </c>
    </row>
    <row r="28" spans="1:8" x14ac:dyDescent="0.25">
      <c r="A28" s="19" t="str">
        <f>'Front Page'!A28</f>
        <v>Student 27</v>
      </c>
      <c r="B28" s="36"/>
      <c r="C28" s="72" t="b">
        <f t="shared" si="0"/>
        <v>0</v>
      </c>
      <c r="D28" s="40"/>
      <c r="E28" s="72" t="b">
        <f t="shared" si="1"/>
        <v>0</v>
      </c>
      <c r="F28" s="40"/>
      <c r="G28" s="77" t="b">
        <f t="shared" si="2"/>
        <v>0</v>
      </c>
      <c r="H28" s="87" t="str">
        <f t="shared" si="3"/>
        <v/>
      </c>
    </row>
    <row r="29" spans="1:8" x14ac:dyDescent="0.25">
      <c r="A29" s="20" t="str">
        <f>'Front Page'!A29</f>
        <v>Student 28</v>
      </c>
      <c r="B29" s="35"/>
      <c r="C29" s="73" t="b">
        <f t="shared" si="0"/>
        <v>0</v>
      </c>
      <c r="D29" s="39"/>
      <c r="E29" s="73" t="b">
        <f t="shared" si="1"/>
        <v>0</v>
      </c>
      <c r="F29" s="39"/>
      <c r="G29" s="79" t="b">
        <f t="shared" si="2"/>
        <v>0</v>
      </c>
      <c r="H29" s="101" t="str">
        <f t="shared" si="3"/>
        <v/>
      </c>
    </row>
    <row r="30" spans="1:8" x14ac:dyDescent="0.25">
      <c r="A30" s="19" t="str">
        <f>'Front Page'!A30</f>
        <v>Student 29</v>
      </c>
      <c r="B30" s="36"/>
      <c r="C30" s="72" t="b">
        <f t="shared" si="0"/>
        <v>0</v>
      </c>
      <c r="D30" s="40"/>
      <c r="E30" s="72" t="b">
        <f t="shared" si="1"/>
        <v>0</v>
      </c>
      <c r="F30" s="40"/>
      <c r="G30" s="77" t="b">
        <f t="shared" si="2"/>
        <v>0</v>
      </c>
      <c r="H30" s="87" t="str">
        <f t="shared" si="3"/>
        <v/>
      </c>
    </row>
    <row r="31" spans="1:8" x14ac:dyDescent="0.25">
      <c r="A31" s="20" t="str">
        <f>'Front Page'!A31</f>
        <v>Student 30</v>
      </c>
      <c r="B31" s="35"/>
      <c r="C31" s="73" t="b">
        <f t="shared" si="0"/>
        <v>0</v>
      </c>
      <c r="D31" s="39"/>
      <c r="E31" s="73" t="b">
        <f t="shared" si="1"/>
        <v>0</v>
      </c>
      <c r="F31" s="39"/>
      <c r="G31" s="79" t="b">
        <f t="shared" si="2"/>
        <v>0</v>
      </c>
      <c r="H31" s="101" t="str">
        <f t="shared" si="3"/>
        <v/>
      </c>
    </row>
    <row r="32" spans="1:8" x14ac:dyDescent="0.25">
      <c r="A32" s="19" t="str">
        <f>'Front Page'!A32</f>
        <v>Student 31</v>
      </c>
      <c r="B32" s="36"/>
      <c r="C32" s="72" t="b">
        <f t="shared" si="0"/>
        <v>0</v>
      </c>
      <c r="D32" s="40"/>
      <c r="E32" s="72" t="b">
        <f t="shared" si="1"/>
        <v>0</v>
      </c>
      <c r="F32" s="40"/>
      <c r="G32" s="77" t="b">
        <f t="shared" si="2"/>
        <v>0</v>
      </c>
      <c r="H32" s="87" t="str">
        <f t="shared" si="3"/>
        <v/>
      </c>
    </row>
    <row r="33" spans="1:8" x14ac:dyDescent="0.25">
      <c r="A33" s="20" t="str">
        <f>'Front Page'!A33</f>
        <v>Student 32</v>
      </c>
      <c r="B33" s="35"/>
      <c r="C33" s="73" t="b">
        <f t="shared" si="0"/>
        <v>0</v>
      </c>
      <c r="D33" s="39"/>
      <c r="E33" s="73" t="b">
        <f t="shared" si="1"/>
        <v>0</v>
      </c>
      <c r="F33" s="39"/>
      <c r="G33" s="79" t="b">
        <f t="shared" si="2"/>
        <v>0</v>
      </c>
      <c r="H33" s="101" t="str">
        <f t="shared" si="3"/>
        <v/>
      </c>
    </row>
    <row r="34" spans="1:8" x14ac:dyDescent="0.25">
      <c r="A34" s="19" t="str">
        <f>'Front Page'!A34</f>
        <v>Student 33</v>
      </c>
      <c r="B34" s="36"/>
      <c r="C34" s="72" t="b">
        <f t="shared" si="0"/>
        <v>0</v>
      </c>
      <c r="D34" s="40"/>
      <c r="E34" s="72" t="b">
        <f t="shared" si="1"/>
        <v>0</v>
      </c>
      <c r="F34" s="40"/>
      <c r="G34" s="77" t="b">
        <f t="shared" si="2"/>
        <v>0</v>
      </c>
      <c r="H34" s="87" t="str">
        <f t="shared" si="3"/>
        <v/>
      </c>
    </row>
    <row r="35" spans="1:8" x14ac:dyDescent="0.25">
      <c r="A35" s="20" t="str">
        <f>'Front Page'!A35</f>
        <v>Student 34</v>
      </c>
      <c r="B35" s="35"/>
      <c r="C35" s="73" t="b">
        <f t="shared" si="0"/>
        <v>0</v>
      </c>
      <c r="D35" s="39"/>
      <c r="E35" s="73" t="b">
        <f t="shared" si="1"/>
        <v>0</v>
      </c>
      <c r="F35" s="39"/>
      <c r="G35" s="79" t="b">
        <f t="shared" si="2"/>
        <v>0</v>
      </c>
      <c r="H35" s="101" t="str">
        <f t="shared" si="3"/>
        <v/>
      </c>
    </row>
    <row r="36" spans="1:8" x14ac:dyDescent="0.25">
      <c r="A36" s="19" t="str">
        <f>'Front Page'!A36</f>
        <v>Student 35</v>
      </c>
      <c r="B36" s="36"/>
      <c r="C36" s="72" t="b">
        <f t="shared" si="0"/>
        <v>0</v>
      </c>
      <c r="D36" s="40"/>
      <c r="E36" s="72" t="b">
        <f t="shared" si="1"/>
        <v>0</v>
      </c>
      <c r="F36" s="40"/>
      <c r="G36" s="77" t="b">
        <f t="shared" si="2"/>
        <v>0</v>
      </c>
      <c r="H36" s="87" t="str">
        <f t="shared" si="3"/>
        <v/>
      </c>
    </row>
    <row r="37" spans="1:8" x14ac:dyDescent="0.25">
      <c r="A37" s="20" t="str">
        <f>'Front Page'!A37</f>
        <v>Student 36</v>
      </c>
      <c r="B37" s="35"/>
      <c r="C37" s="73" t="b">
        <f t="shared" si="0"/>
        <v>0</v>
      </c>
      <c r="D37" s="39"/>
      <c r="E37" s="73" t="b">
        <f t="shared" si="1"/>
        <v>0</v>
      </c>
      <c r="F37" s="39"/>
      <c r="G37" s="79" t="b">
        <f t="shared" si="2"/>
        <v>0</v>
      </c>
      <c r="H37" s="101" t="str">
        <f t="shared" si="3"/>
        <v/>
      </c>
    </row>
    <row r="38" spans="1:8" x14ac:dyDescent="0.25">
      <c r="A38" s="19" t="str">
        <f>'Front Page'!A38</f>
        <v>Student 37</v>
      </c>
      <c r="B38" s="36"/>
      <c r="C38" s="72" t="b">
        <f t="shared" si="0"/>
        <v>0</v>
      </c>
      <c r="D38" s="40"/>
      <c r="E38" s="72" t="b">
        <f t="shared" si="1"/>
        <v>0</v>
      </c>
      <c r="F38" s="40"/>
      <c r="G38" s="77" t="b">
        <f t="shared" si="2"/>
        <v>0</v>
      </c>
      <c r="H38" s="87" t="str">
        <f t="shared" si="3"/>
        <v/>
      </c>
    </row>
    <row r="39" spans="1:8" x14ac:dyDescent="0.25">
      <c r="A39" s="20" t="str">
        <f>'Front Page'!A39</f>
        <v>Student 38</v>
      </c>
      <c r="B39" s="35"/>
      <c r="C39" s="73" t="b">
        <f t="shared" si="0"/>
        <v>0</v>
      </c>
      <c r="D39" s="39"/>
      <c r="E39" s="73" t="b">
        <f t="shared" si="1"/>
        <v>0</v>
      </c>
      <c r="F39" s="39"/>
      <c r="G39" s="79" t="b">
        <f t="shared" si="2"/>
        <v>0</v>
      </c>
      <c r="H39" s="101" t="str">
        <f t="shared" si="3"/>
        <v/>
      </c>
    </row>
    <row r="40" spans="1:8" x14ac:dyDescent="0.25">
      <c r="A40" s="19" t="str">
        <f>'Front Page'!A40</f>
        <v>Student 39</v>
      </c>
      <c r="B40" s="36"/>
      <c r="C40" s="72" t="b">
        <f t="shared" si="0"/>
        <v>0</v>
      </c>
      <c r="D40" s="40"/>
      <c r="E40" s="72" t="b">
        <f t="shared" si="1"/>
        <v>0</v>
      </c>
      <c r="F40" s="40"/>
      <c r="G40" s="77" t="b">
        <f t="shared" si="2"/>
        <v>0</v>
      </c>
      <c r="H40" s="87" t="str">
        <f t="shared" si="3"/>
        <v/>
      </c>
    </row>
    <row r="41" spans="1:8" ht="16.5" thickBot="1" x14ac:dyDescent="0.3">
      <c r="A41" s="21" t="str">
        <f>'Front Page'!A41</f>
        <v>Student 40</v>
      </c>
      <c r="B41" s="74"/>
      <c r="C41" s="75" t="b">
        <f t="shared" si="0"/>
        <v>0</v>
      </c>
      <c r="D41" s="41"/>
      <c r="E41" s="75" t="b">
        <f t="shared" si="1"/>
        <v>0</v>
      </c>
      <c r="F41" s="41"/>
      <c r="G41" s="81" t="b">
        <f t="shared" si="2"/>
        <v>0</v>
      </c>
      <c r="H41" s="102" t="str">
        <f t="shared" si="3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5.75" x14ac:dyDescent="0.25"/>
  <cols>
    <col min="1" max="1" width="20.7109375" style="94" customWidth="1"/>
    <col min="2" max="2" width="73" style="93" bestFit="1" customWidth="1"/>
    <col min="3" max="3" width="10.85546875" style="94" hidden="1" customWidth="1"/>
    <col min="4" max="4" width="80.28515625" style="93" bestFit="1" customWidth="1"/>
    <col min="5" max="5" width="7.42578125" style="94" hidden="1" customWidth="1"/>
    <col min="6" max="6" width="101.42578125" style="93" bestFit="1" customWidth="1"/>
    <col min="7" max="7" width="9.140625" style="94" hidden="1" customWidth="1"/>
    <col min="8" max="8" width="8.85546875" style="94"/>
    <col min="9" max="9" width="69.28515625" style="93" hidden="1" customWidth="1"/>
    <col min="10" max="10" width="76.28515625" style="93" hidden="1" customWidth="1"/>
    <col min="11" max="11" width="96.85546875" style="93" hidden="1" customWidth="1"/>
    <col min="12" max="16384" width="8.85546875" style="93"/>
  </cols>
  <sheetData>
    <row r="1" spans="1:11" s="100" customFormat="1" ht="31.5" customHeight="1" thickTop="1" thickBot="1" x14ac:dyDescent="0.3">
      <c r="A1" s="9">
        <v>7.7</v>
      </c>
      <c r="B1" s="33" t="s">
        <v>156</v>
      </c>
      <c r="C1" s="16"/>
      <c r="D1" s="33" t="s">
        <v>157</v>
      </c>
      <c r="E1" s="16"/>
      <c r="F1" s="33" t="s">
        <v>158</v>
      </c>
      <c r="G1" s="17"/>
      <c r="H1" s="18" t="s">
        <v>0</v>
      </c>
    </row>
    <row r="2" spans="1:11" ht="16.5" thickTop="1" x14ac:dyDescent="0.25">
      <c r="A2" s="19" t="str">
        <f>'Front Page'!A2</f>
        <v>Student 1</v>
      </c>
      <c r="B2" s="46"/>
      <c r="C2" s="104" t="b">
        <f>IF(B2="5 - Able to perform a variety of movements and give guidance to others",5, IF(B2="4 - Able to perform a variety of movements associated with net/wall games",4, IF(B2="3 - Often executes movement skills associated with net/wall games",3, IF(B2="2 - Attempts to execute movement skills associated with net/wall games", 2, IF(B2="1 - Cannot perform concepts associated with net/wall games", 1)))))</f>
        <v>0</v>
      </c>
      <c r="D2" s="48"/>
      <c r="E2" s="104" t="b">
        <f>IF(D2="5 - Able to perform a variety of movements and give guidance to others",5, IF(D2="4 - Able to perform a variety of movements associated with striking/fielding games",4, IF(D2="3 - Often executes movement skills associated with striking/fielding games",3, IF(D2="2 - Attempts to execute movement skills associated with striking/fielding games", 2, IF(D2="1 - Cannot perform concepts associated with striking/fielding games", 1)))))</f>
        <v>0</v>
      </c>
      <c r="F2" s="48"/>
      <c r="G2" s="105" t="b">
        <f>IF(F2="5 - Able to use proper terminology and give guidance to others to teach rules",5, IF(F2="4 - Able to use proper terminology and apply rules to selected team movement activities",4, IF(F2="3 - OFten uses proper terminology and inconsistently applies rules to selected team movement activities",3, IF(F2="2 - Attempts to use proper terminology and attempts to apply rules to selected team movement activities", 2, IF(F2="1 - Does not understand proper terminology or rules in selected team movement activities", 1)))))</f>
        <v>0</v>
      </c>
      <c r="H2" s="106" t="str">
        <f>IFERROR(AVERAGE(C2, E2, G2), "")</f>
        <v/>
      </c>
      <c r="I2" s="93" t="s">
        <v>159</v>
      </c>
      <c r="J2" s="93" t="s">
        <v>159</v>
      </c>
      <c r="K2" s="93" t="s">
        <v>168</v>
      </c>
    </row>
    <row r="3" spans="1:11" x14ac:dyDescent="0.25">
      <c r="A3" s="20" t="str">
        <f>'Front Page'!A3</f>
        <v>Student 2</v>
      </c>
      <c r="B3" s="52"/>
      <c r="C3" s="107" t="b">
        <f t="shared" ref="C3:C41" si="0">IF(B3="5 - Able to perform a variety of movements and give guidance to others",5, IF(B3="4 - Able to perform a variety of movements associated with net/wall games",4, IF(B3="3 - Often executes movement skills associated with net/wall games",3, IF(B3="2 - Attempts to execute movement skills associated with net/wall games", 2, IF(B3="1 - Cannot perform concepts associated with net/wall games", 1)))))</f>
        <v>0</v>
      </c>
      <c r="D3" s="54"/>
      <c r="E3" s="107" t="b">
        <f t="shared" ref="E3:E41" si="1">IF(D3="5 - Able to perform a variety of movements and give guidance to others",5, IF(D3="4 - Able to perform a variety of movements associated with striking/fielding games",4, IF(D3="3 - Often executes movement skills associated with striking/fielding games",3, IF(D3="2 - Attempts to execute movement skills associated with striking/fielding games", 2, IF(D3="1 - Cannot perform concepts associated with striking/fielding games", 1)))))</f>
        <v>0</v>
      </c>
      <c r="F3" s="54"/>
      <c r="G3" s="108" t="b">
        <f t="shared" ref="G3:G41" si="2">IF(F3="5 - Able to use proper terminology and give guidance to others to teach rules",5, IF(F3="4 - Able to use proper terminology and apply rules to selected team movement activities",4, IF(F3="3 - OFten uses proper terminology and inconsistently applies rules to selected team movement activities",3, IF(F3="2 - Attempts to use proper terminology and attempts to apply rules to selected team movement activities", 2, IF(F3="1 - Does not understand proper terminology or rules in selected team movement activities", 1)))))</f>
        <v>0</v>
      </c>
      <c r="H3" s="109" t="str">
        <f t="shared" ref="H3:H41" si="3">IFERROR(AVERAGE(C3, E3, G3), "")</f>
        <v/>
      </c>
      <c r="I3" s="93" t="s">
        <v>160</v>
      </c>
      <c r="J3" s="93" t="s">
        <v>164</v>
      </c>
      <c r="K3" s="93" t="s">
        <v>169</v>
      </c>
    </row>
    <row r="4" spans="1:11" x14ac:dyDescent="0.25">
      <c r="A4" s="19" t="str">
        <f>'Front Page'!A4</f>
        <v>Student 3</v>
      </c>
      <c r="B4" s="57"/>
      <c r="C4" s="103" t="b">
        <f t="shared" si="0"/>
        <v>0</v>
      </c>
      <c r="D4" s="58"/>
      <c r="E4" s="103" t="b">
        <f t="shared" si="1"/>
        <v>0</v>
      </c>
      <c r="F4" s="58"/>
      <c r="G4" s="110" t="b">
        <f t="shared" si="2"/>
        <v>0</v>
      </c>
      <c r="H4" s="111" t="str">
        <f t="shared" si="3"/>
        <v/>
      </c>
      <c r="I4" s="93" t="s">
        <v>161</v>
      </c>
      <c r="J4" s="93" t="s">
        <v>165</v>
      </c>
      <c r="K4" s="93" t="s">
        <v>170</v>
      </c>
    </row>
    <row r="5" spans="1:11" x14ac:dyDescent="0.25">
      <c r="A5" s="20" t="str">
        <f>'Front Page'!A5</f>
        <v>Student 4</v>
      </c>
      <c r="B5" s="52"/>
      <c r="C5" s="107" t="b">
        <f t="shared" si="0"/>
        <v>0</v>
      </c>
      <c r="D5" s="54"/>
      <c r="E5" s="107" t="b">
        <f t="shared" si="1"/>
        <v>0</v>
      </c>
      <c r="F5" s="54"/>
      <c r="G5" s="108" t="b">
        <f t="shared" si="2"/>
        <v>0</v>
      </c>
      <c r="H5" s="109" t="str">
        <f t="shared" si="3"/>
        <v/>
      </c>
      <c r="I5" s="93" t="s">
        <v>162</v>
      </c>
      <c r="J5" s="93" t="s">
        <v>166</v>
      </c>
      <c r="K5" s="93" t="s">
        <v>171</v>
      </c>
    </row>
    <row r="6" spans="1:11" x14ac:dyDescent="0.25">
      <c r="A6" s="19" t="str">
        <f>'Front Page'!A6</f>
        <v>Student 5</v>
      </c>
      <c r="B6" s="57"/>
      <c r="C6" s="103" t="b">
        <f t="shared" si="0"/>
        <v>0</v>
      </c>
      <c r="D6" s="58"/>
      <c r="E6" s="103" t="b">
        <f t="shared" si="1"/>
        <v>0</v>
      </c>
      <c r="F6" s="58"/>
      <c r="G6" s="110" t="b">
        <f t="shared" si="2"/>
        <v>0</v>
      </c>
      <c r="H6" s="111" t="str">
        <f t="shared" si="3"/>
        <v/>
      </c>
      <c r="I6" s="93" t="s">
        <v>163</v>
      </c>
      <c r="J6" s="93" t="s">
        <v>167</v>
      </c>
      <c r="K6" s="93" t="s">
        <v>172</v>
      </c>
    </row>
    <row r="7" spans="1:11" x14ac:dyDescent="0.25">
      <c r="A7" s="20" t="str">
        <f>'Front Page'!A7</f>
        <v>Student 6</v>
      </c>
      <c r="B7" s="52"/>
      <c r="C7" s="107" t="b">
        <f t="shared" si="0"/>
        <v>0</v>
      </c>
      <c r="D7" s="54"/>
      <c r="E7" s="107" t="b">
        <f t="shared" si="1"/>
        <v>0</v>
      </c>
      <c r="F7" s="54"/>
      <c r="G7" s="108" t="b">
        <f t="shared" si="2"/>
        <v>0</v>
      </c>
      <c r="H7" s="109" t="str">
        <f t="shared" si="3"/>
        <v/>
      </c>
    </row>
    <row r="8" spans="1:11" x14ac:dyDescent="0.25">
      <c r="A8" s="19" t="str">
        <f>'Front Page'!A8</f>
        <v>Student 7</v>
      </c>
      <c r="B8" s="57"/>
      <c r="C8" s="103" t="b">
        <f t="shared" si="0"/>
        <v>0</v>
      </c>
      <c r="D8" s="58"/>
      <c r="E8" s="103" t="b">
        <f t="shared" si="1"/>
        <v>0</v>
      </c>
      <c r="F8" s="58"/>
      <c r="G8" s="110" t="b">
        <f t="shared" si="2"/>
        <v>0</v>
      </c>
      <c r="H8" s="111" t="str">
        <f t="shared" si="3"/>
        <v/>
      </c>
    </row>
    <row r="9" spans="1:11" x14ac:dyDescent="0.25">
      <c r="A9" s="20" t="str">
        <f>'Front Page'!A9</f>
        <v>Student 8</v>
      </c>
      <c r="B9" s="52"/>
      <c r="C9" s="107" t="b">
        <f t="shared" si="0"/>
        <v>0</v>
      </c>
      <c r="D9" s="54"/>
      <c r="E9" s="107" t="b">
        <f t="shared" si="1"/>
        <v>0</v>
      </c>
      <c r="F9" s="54"/>
      <c r="G9" s="108" t="b">
        <f t="shared" si="2"/>
        <v>0</v>
      </c>
      <c r="H9" s="109" t="str">
        <f t="shared" si="3"/>
        <v/>
      </c>
    </row>
    <row r="10" spans="1:11" x14ac:dyDescent="0.25">
      <c r="A10" s="19" t="str">
        <f>'Front Page'!A10</f>
        <v>Student 9</v>
      </c>
      <c r="B10" s="57"/>
      <c r="C10" s="103" t="b">
        <f t="shared" si="0"/>
        <v>0</v>
      </c>
      <c r="D10" s="58"/>
      <c r="E10" s="103" t="b">
        <f t="shared" si="1"/>
        <v>0</v>
      </c>
      <c r="F10" s="58"/>
      <c r="G10" s="110" t="b">
        <f t="shared" si="2"/>
        <v>0</v>
      </c>
      <c r="H10" s="111" t="str">
        <f t="shared" si="3"/>
        <v/>
      </c>
    </row>
    <row r="11" spans="1:11" x14ac:dyDescent="0.25">
      <c r="A11" s="20" t="str">
        <f>'Front Page'!A11</f>
        <v>Student 10</v>
      </c>
      <c r="B11" s="52"/>
      <c r="C11" s="107" t="b">
        <f t="shared" si="0"/>
        <v>0</v>
      </c>
      <c r="D11" s="54"/>
      <c r="E11" s="107" t="b">
        <f t="shared" si="1"/>
        <v>0</v>
      </c>
      <c r="F11" s="54"/>
      <c r="G11" s="108" t="b">
        <f t="shared" si="2"/>
        <v>0</v>
      </c>
      <c r="H11" s="109" t="str">
        <f t="shared" si="3"/>
        <v/>
      </c>
    </row>
    <row r="12" spans="1:11" x14ac:dyDescent="0.25">
      <c r="A12" s="19" t="str">
        <f>'Front Page'!A12</f>
        <v>Student 11</v>
      </c>
      <c r="B12" s="57"/>
      <c r="C12" s="103" t="b">
        <f t="shared" si="0"/>
        <v>0</v>
      </c>
      <c r="D12" s="58"/>
      <c r="E12" s="103" t="b">
        <f t="shared" si="1"/>
        <v>0</v>
      </c>
      <c r="F12" s="58"/>
      <c r="G12" s="110" t="b">
        <f t="shared" si="2"/>
        <v>0</v>
      </c>
      <c r="H12" s="111" t="str">
        <f t="shared" si="3"/>
        <v/>
      </c>
    </row>
    <row r="13" spans="1:11" x14ac:dyDescent="0.25">
      <c r="A13" s="20" t="str">
        <f>'Front Page'!A13</f>
        <v>Student 12</v>
      </c>
      <c r="B13" s="52"/>
      <c r="C13" s="107" t="b">
        <f t="shared" si="0"/>
        <v>0</v>
      </c>
      <c r="D13" s="54"/>
      <c r="E13" s="107" t="b">
        <f t="shared" si="1"/>
        <v>0</v>
      </c>
      <c r="F13" s="54"/>
      <c r="G13" s="108" t="b">
        <f t="shared" si="2"/>
        <v>0</v>
      </c>
      <c r="H13" s="109" t="str">
        <f t="shared" si="3"/>
        <v/>
      </c>
    </row>
    <row r="14" spans="1:11" x14ac:dyDescent="0.25">
      <c r="A14" s="19" t="str">
        <f>'Front Page'!A14</f>
        <v>Student 13</v>
      </c>
      <c r="B14" s="57"/>
      <c r="C14" s="103" t="b">
        <f t="shared" si="0"/>
        <v>0</v>
      </c>
      <c r="D14" s="58"/>
      <c r="E14" s="103" t="b">
        <f t="shared" si="1"/>
        <v>0</v>
      </c>
      <c r="F14" s="58"/>
      <c r="G14" s="110" t="b">
        <f t="shared" si="2"/>
        <v>0</v>
      </c>
      <c r="H14" s="111" t="str">
        <f t="shared" si="3"/>
        <v/>
      </c>
    </row>
    <row r="15" spans="1:11" x14ac:dyDescent="0.25">
      <c r="A15" s="20" t="str">
        <f>'Front Page'!A15</f>
        <v>Student 14</v>
      </c>
      <c r="B15" s="52"/>
      <c r="C15" s="107" t="b">
        <f t="shared" si="0"/>
        <v>0</v>
      </c>
      <c r="D15" s="54"/>
      <c r="E15" s="107" t="b">
        <f t="shared" si="1"/>
        <v>0</v>
      </c>
      <c r="F15" s="54"/>
      <c r="G15" s="108" t="b">
        <f t="shared" si="2"/>
        <v>0</v>
      </c>
      <c r="H15" s="109" t="str">
        <f t="shared" si="3"/>
        <v/>
      </c>
    </row>
    <row r="16" spans="1:11" x14ac:dyDescent="0.25">
      <c r="A16" s="19" t="str">
        <f>'Front Page'!A16</f>
        <v>Student 15</v>
      </c>
      <c r="B16" s="57"/>
      <c r="C16" s="103" t="b">
        <f t="shared" si="0"/>
        <v>0</v>
      </c>
      <c r="D16" s="58"/>
      <c r="E16" s="103" t="b">
        <f t="shared" si="1"/>
        <v>0</v>
      </c>
      <c r="F16" s="58"/>
      <c r="G16" s="110" t="b">
        <f t="shared" si="2"/>
        <v>0</v>
      </c>
      <c r="H16" s="111" t="str">
        <f t="shared" si="3"/>
        <v/>
      </c>
    </row>
    <row r="17" spans="1:8" x14ac:dyDescent="0.25">
      <c r="A17" s="20" t="str">
        <f>'Front Page'!A17</f>
        <v>Student 16</v>
      </c>
      <c r="B17" s="52"/>
      <c r="C17" s="107" t="b">
        <f t="shared" si="0"/>
        <v>0</v>
      </c>
      <c r="D17" s="54"/>
      <c r="E17" s="107" t="b">
        <f t="shared" si="1"/>
        <v>0</v>
      </c>
      <c r="F17" s="54"/>
      <c r="G17" s="108" t="b">
        <f t="shared" si="2"/>
        <v>0</v>
      </c>
      <c r="H17" s="109" t="str">
        <f t="shared" si="3"/>
        <v/>
      </c>
    </row>
    <row r="18" spans="1:8" x14ac:dyDescent="0.25">
      <c r="A18" s="19" t="str">
        <f>'Front Page'!A18</f>
        <v>Student 17</v>
      </c>
      <c r="B18" s="57"/>
      <c r="C18" s="103" t="b">
        <f t="shared" si="0"/>
        <v>0</v>
      </c>
      <c r="D18" s="58"/>
      <c r="E18" s="103" t="b">
        <f t="shared" si="1"/>
        <v>0</v>
      </c>
      <c r="F18" s="58"/>
      <c r="G18" s="110" t="b">
        <f t="shared" si="2"/>
        <v>0</v>
      </c>
      <c r="H18" s="111" t="str">
        <f t="shared" si="3"/>
        <v/>
      </c>
    </row>
    <row r="19" spans="1:8" x14ac:dyDescent="0.25">
      <c r="A19" s="20" t="str">
        <f>'Front Page'!A19</f>
        <v>Student 18</v>
      </c>
      <c r="B19" s="52"/>
      <c r="C19" s="107" t="b">
        <f t="shared" si="0"/>
        <v>0</v>
      </c>
      <c r="D19" s="54"/>
      <c r="E19" s="107" t="b">
        <f t="shared" si="1"/>
        <v>0</v>
      </c>
      <c r="F19" s="54"/>
      <c r="G19" s="108" t="b">
        <f t="shared" si="2"/>
        <v>0</v>
      </c>
      <c r="H19" s="109" t="str">
        <f t="shared" si="3"/>
        <v/>
      </c>
    </row>
    <row r="20" spans="1:8" x14ac:dyDescent="0.25">
      <c r="A20" s="19" t="str">
        <f>'Front Page'!A20</f>
        <v>Student 19</v>
      </c>
      <c r="B20" s="57"/>
      <c r="C20" s="103" t="b">
        <f t="shared" si="0"/>
        <v>0</v>
      </c>
      <c r="D20" s="58"/>
      <c r="E20" s="103" t="b">
        <f t="shared" si="1"/>
        <v>0</v>
      </c>
      <c r="F20" s="58"/>
      <c r="G20" s="110" t="b">
        <f t="shared" si="2"/>
        <v>0</v>
      </c>
      <c r="H20" s="111" t="str">
        <f t="shared" si="3"/>
        <v/>
      </c>
    </row>
    <row r="21" spans="1:8" x14ac:dyDescent="0.25">
      <c r="A21" s="20" t="str">
        <f>'Front Page'!A21</f>
        <v>Student 20</v>
      </c>
      <c r="B21" s="52"/>
      <c r="C21" s="107" t="b">
        <f t="shared" si="0"/>
        <v>0</v>
      </c>
      <c r="D21" s="54"/>
      <c r="E21" s="107" t="b">
        <f t="shared" si="1"/>
        <v>0</v>
      </c>
      <c r="F21" s="54"/>
      <c r="G21" s="108" t="b">
        <f t="shared" si="2"/>
        <v>0</v>
      </c>
      <c r="H21" s="109" t="str">
        <f t="shared" si="3"/>
        <v/>
      </c>
    </row>
    <row r="22" spans="1:8" x14ac:dyDescent="0.25">
      <c r="A22" s="19" t="str">
        <f>'Front Page'!A22</f>
        <v>Student 21</v>
      </c>
      <c r="B22" s="57"/>
      <c r="C22" s="103" t="b">
        <f t="shared" si="0"/>
        <v>0</v>
      </c>
      <c r="D22" s="58"/>
      <c r="E22" s="103" t="b">
        <f t="shared" si="1"/>
        <v>0</v>
      </c>
      <c r="F22" s="58"/>
      <c r="G22" s="110" t="b">
        <f t="shared" si="2"/>
        <v>0</v>
      </c>
      <c r="H22" s="111" t="str">
        <f t="shared" si="3"/>
        <v/>
      </c>
    </row>
    <row r="23" spans="1:8" x14ac:dyDescent="0.25">
      <c r="A23" s="20" t="str">
        <f>'Front Page'!A23</f>
        <v>Student 22</v>
      </c>
      <c r="B23" s="52"/>
      <c r="C23" s="107" t="b">
        <f t="shared" si="0"/>
        <v>0</v>
      </c>
      <c r="D23" s="54"/>
      <c r="E23" s="107" t="b">
        <f t="shared" si="1"/>
        <v>0</v>
      </c>
      <c r="F23" s="54"/>
      <c r="G23" s="108" t="b">
        <f t="shared" si="2"/>
        <v>0</v>
      </c>
      <c r="H23" s="109" t="str">
        <f t="shared" si="3"/>
        <v/>
      </c>
    </row>
    <row r="24" spans="1:8" x14ac:dyDescent="0.25">
      <c r="A24" s="19" t="str">
        <f>'Front Page'!A24</f>
        <v>Student 23</v>
      </c>
      <c r="B24" s="57"/>
      <c r="C24" s="103" t="b">
        <f t="shared" si="0"/>
        <v>0</v>
      </c>
      <c r="D24" s="58"/>
      <c r="E24" s="103" t="b">
        <f t="shared" si="1"/>
        <v>0</v>
      </c>
      <c r="F24" s="58"/>
      <c r="G24" s="110" t="b">
        <f t="shared" si="2"/>
        <v>0</v>
      </c>
      <c r="H24" s="111" t="str">
        <f t="shared" si="3"/>
        <v/>
      </c>
    </row>
    <row r="25" spans="1:8" x14ac:dyDescent="0.25">
      <c r="A25" s="20" t="str">
        <f>'Front Page'!A25</f>
        <v>Student 24</v>
      </c>
      <c r="B25" s="52"/>
      <c r="C25" s="107" t="b">
        <f t="shared" si="0"/>
        <v>0</v>
      </c>
      <c r="D25" s="54"/>
      <c r="E25" s="107" t="b">
        <f t="shared" si="1"/>
        <v>0</v>
      </c>
      <c r="F25" s="54"/>
      <c r="G25" s="108" t="b">
        <f t="shared" si="2"/>
        <v>0</v>
      </c>
      <c r="H25" s="109" t="str">
        <f t="shared" si="3"/>
        <v/>
      </c>
    </row>
    <row r="26" spans="1:8" x14ac:dyDescent="0.25">
      <c r="A26" s="19" t="str">
        <f>'Front Page'!A26</f>
        <v>Student 25</v>
      </c>
      <c r="B26" s="57"/>
      <c r="C26" s="103" t="b">
        <f t="shared" si="0"/>
        <v>0</v>
      </c>
      <c r="D26" s="58"/>
      <c r="E26" s="103" t="b">
        <f t="shared" si="1"/>
        <v>0</v>
      </c>
      <c r="F26" s="58"/>
      <c r="G26" s="110" t="b">
        <f t="shared" si="2"/>
        <v>0</v>
      </c>
      <c r="H26" s="111" t="str">
        <f t="shared" si="3"/>
        <v/>
      </c>
    </row>
    <row r="27" spans="1:8" x14ac:dyDescent="0.25">
      <c r="A27" s="20" t="str">
        <f>'Front Page'!A27</f>
        <v>Student 26</v>
      </c>
      <c r="B27" s="52"/>
      <c r="C27" s="107" t="b">
        <f t="shared" si="0"/>
        <v>0</v>
      </c>
      <c r="D27" s="54"/>
      <c r="E27" s="107" t="b">
        <f t="shared" si="1"/>
        <v>0</v>
      </c>
      <c r="F27" s="54"/>
      <c r="G27" s="108" t="b">
        <f t="shared" si="2"/>
        <v>0</v>
      </c>
      <c r="H27" s="109" t="str">
        <f t="shared" si="3"/>
        <v/>
      </c>
    </row>
    <row r="28" spans="1:8" x14ac:dyDescent="0.25">
      <c r="A28" s="19" t="str">
        <f>'Front Page'!A28</f>
        <v>Student 27</v>
      </c>
      <c r="B28" s="57"/>
      <c r="C28" s="103" t="b">
        <f t="shared" si="0"/>
        <v>0</v>
      </c>
      <c r="D28" s="58"/>
      <c r="E28" s="103" t="b">
        <f t="shared" si="1"/>
        <v>0</v>
      </c>
      <c r="F28" s="58"/>
      <c r="G28" s="110" t="b">
        <f t="shared" si="2"/>
        <v>0</v>
      </c>
      <c r="H28" s="111" t="str">
        <f t="shared" si="3"/>
        <v/>
      </c>
    </row>
    <row r="29" spans="1:8" x14ac:dyDescent="0.25">
      <c r="A29" s="20" t="str">
        <f>'Front Page'!A29</f>
        <v>Student 28</v>
      </c>
      <c r="B29" s="52"/>
      <c r="C29" s="107" t="b">
        <f t="shared" si="0"/>
        <v>0</v>
      </c>
      <c r="D29" s="54"/>
      <c r="E29" s="107" t="b">
        <f t="shared" si="1"/>
        <v>0</v>
      </c>
      <c r="F29" s="54"/>
      <c r="G29" s="108" t="b">
        <f t="shared" si="2"/>
        <v>0</v>
      </c>
      <c r="H29" s="109" t="str">
        <f t="shared" si="3"/>
        <v/>
      </c>
    </row>
    <row r="30" spans="1:8" x14ac:dyDescent="0.25">
      <c r="A30" s="19" t="str">
        <f>'Front Page'!A30</f>
        <v>Student 29</v>
      </c>
      <c r="B30" s="57"/>
      <c r="C30" s="103" t="b">
        <f t="shared" si="0"/>
        <v>0</v>
      </c>
      <c r="D30" s="58"/>
      <c r="E30" s="103" t="b">
        <f t="shared" si="1"/>
        <v>0</v>
      </c>
      <c r="F30" s="58"/>
      <c r="G30" s="110" t="b">
        <f t="shared" si="2"/>
        <v>0</v>
      </c>
      <c r="H30" s="111" t="str">
        <f t="shared" si="3"/>
        <v/>
      </c>
    </row>
    <row r="31" spans="1:8" x14ac:dyDescent="0.25">
      <c r="A31" s="20" t="str">
        <f>'Front Page'!A31</f>
        <v>Student 30</v>
      </c>
      <c r="B31" s="52"/>
      <c r="C31" s="107" t="b">
        <f t="shared" si="0"/>
        <v>0</v>
      </c>
      <c r="D31" s="54"/>
      <c r="E31" s="107" t="b">
        <f t="shared" si="1"/>
        <v>0</v>
      </c>
      <c r="F31" s="54"/>
      <c r="G31" s="108" t="b">
        <f t="shared" si="2"/>
        <v>0</v>
      </c>
      <c r="H31" s="109" t="str">
        <f t="shared" si="3"/>
        <v/>
      </c>
    </row>
    <row r="32" spans="1:8" x14ac:dyDescent="0.25">
      <c r="A32" s="19" t="str">
        <f>'Front Page'!A32</f>
        <v>Student 31</v>
      </c>
      <c r="B32" s="57"/>
      <c r="C32" s="103" t="b">
        <f t="shared" si="0"/>
        <v>0</v>
      </c>
      <c r="D32" s="58"/>
      <c r="E32" s="103" t="b">
        <f t="shared" si="1"/>
        <v>0</v>
      </c>
      <c r="F32" s="58"/>
      <c r="G32" s="110" t="b">
        <f t="shared" si="2"/>
        <v>0</v>
      </c>
      <c r="H32" s="111" t="str">
        <f t="shared" si="3"/>
        <v/>
      </c>
    </row>
    <row r="33" spans="1:8" x14ac:dyDescent="0.25">
      <c r="A33" s="20" t="str">
        <f>'Front Page'!A33</f>
        <v>Student 32</v>
      </c>
      <c r="B33" s="52"/>
      <c r="C33" s="107" t="b">
        <f t="shared" si="0"/>
        <v>0</v>
      </c>
      <c r="D33" s="54"/>
      <c r="E33" s="107" t="b">
        <f t="shared" si="1"/>
        <v>0</v>
      </c>
      <c r="F33" s="54"/>
      <c r="G33" s="108" t="b">
        <f t="shared" si="2"/>
        <v>0</v>
      </c>
      <c r="H33" s="109" t="str">
        <f t="shared" si="3"/>
        <v/>
      </c>
    </row>
    <row r="34" spans="1:8" x14ac:dyDescent="0.25">
      <c r="A34" s="19" t="str">
        <f>'Front Page'!A34</f>
        <v>Student 33</v>
      </c>
      <c r="B34" s="57"/>
      <c r="C34" s="103" t="b">
        <f t="shared" si="0"/>
        <v>0</v>
      </c>
      <c r="D34" s="58"/>
      <c r="E34" s="103" t="b">
        <f t="shared" si="1"/>
        <v>0</v>
      </c>
      <c r="F34" s="58"/>
      <c r="G34" s="110" t="b">
        <f t="shared" si="2"/>
        <v>0</v>
      </c>
      <c r="H34" s="111" t="str">
        <f t="shared" si="3"/>
        <v/>
      </c>
    </row>
    <row r="35" spans="1:8" x14ac:dyDescent="0.25">
      <c r="A35" s="20" t="str">
        <f>'Front Page'!A35</f>
        <v>Student 34</v>
      </c>
      <c r="B35" s="52"/>
      <c r="C35" s="107" t="b">
        <f t="shared" si="0"/>
        <v>0</v>
      </c>
      <c r="D35" s="54"/>
      <c r="E35" s="107" t="b">
        <f t="shared" si="1"/>
        <v>0</v>
      </c>
      <c r="F35" s="54"/>
      <c r="G35" s="108" t="b">
        <f t="shared" si="2"/>
        <v>0</v>
      </c>
      <c r="H35" s="109" t="str">
        <f t="shared" si="3"/>
        <v/>
      </c>
    </row>
    <row r="36" spans="1:8" x14ac:dyDescent="0.25">
      <c r="A36" s="19" t="str">
        <f>'Front Page'!A36</f>
        <v>Student 35</v>
      </c>
      <c r="B36" s="57"/>
      <c r="C36" s="103" t="b">
        <f t="shared" si="0"/>
        <v>0</v>
      </c>
      <c r="D36" s="58"/>
      <c r="E36" s="103" t="b">
        <f t="shared" si="1"/>
        <v>0</v>
      </c>
      <c r="F36" s="58"/>
      <c r="G36" s="110" t="b">
        <f t="shared" si="2"/>
        <v>0</v>
      </c>
      <c r="H36" s="111" t="str">
        <f t="shared" si="3"/>
        <v/>
      </c>
    </row>
    <row r="37" spans="1:8" x14ac:dyDescent="0.25">
      <c r="A37" s="20" t="str">
        <f>'Front Page'!A37</f>
        <v>Student 36</v>
      </c>
      <c r="B37" s="52"/>
      <c r="C37" s="107" t="b">
        <f t="shared" si="0"/>
        <v>0</v>
      </c>
      <c r="D37" s="54"/>
      <c r="E37" s="107" t="b">
        <f t="shared" si="1"/>
        <v>0</v>
      </c>
      <c r="F37" s="54"/>
      <c r="G37" s="108" t="b">
        <f t="shared" si="2"/>
        <v>0</v>
      </c>
      <c r="H37" s="109" t="str">
        <f t="shared" si="3"/>
        <v/>
      </c>
    </row>
    <row r="38" spans="1:8" x14ac:dyDescent="0.25">
      <c r="A38" s="19" t="str">
        <f>'Front Page'!A38</f>
        <v>Student 37</v>
      </c>
      <c r="B38" s="57"/>
      <c r="C38" s="103" t="b">
        <f t="shared" si="0"/>
        <v>0</v>
      </c>
      <c r="D38" s="58"/>
      <c r="E38" s="103" t="b">
        <f t="shared" si="1"/>
        <v>0</v>
      </c>
      <c r="F38" s="58"/>
      <c r="G38" s="110" t="b">
        <f t="shared" si="2"/>
        <v>0</v>
      </c>
      <c r="H38" s="111" t="str">
        <f t="shared" si="3"/>
        <v/>
      </c>
    </row>
    <row r="39" spans="1:8" x14ac:dyDescent="0.25">
      <c r="A39" s="20" t="str">
        <f>'Front Page'!A39</f>
        <v>Student 38</v>
      </c>
      <c r="B39" s="52"/>
      <c r="C39" s="107" t="b">
        <f t="shared" si="0"/>
        <v>0</v>
      </c>
      <c r="D39" s="54"/>
      <c r="E39" s="107" t="b">
        <f t="shared" si="1"/>
        <v>0</v>
      </c>
      <c r="F39" s="54"/>
      <c r="G39" s="108" t="b">
        <f t="shared" si="2"/>
        <v>0</v>
      </c>
      <c r="H39" s="109" t="str">
        <f t="shared" si="3"/>
        <v/>
      </c>
    </row>
    <row r="40" spans="1:8" x14ac:dyDescent="0.25">
      <c r="A40" s="19" t="str">
        <f>'Front Page'!A40</f>
        <v>Student 39</v>
      </c>
      <c r="B40" s="57"/>
      <c r="C40" s="103" t="b">
        <f t="shared" si="0"/>
        <v>0</v>
      </c>
      <c r="D40" s="58"/>
      <c r="E40" s="103" t="b">
        <f t="shared" si="1"/>
        <v>0</v>
      </c>
      <c r="F40" s="58"/>
      <c r="G40" s="110" t="b">
        <f t="shared" si="2"/>
        <v>0</v>
      </c>
      <c r="H40" s="111" t="str">
        <f t="shared" si="3"/>
        <v/>
      </c>
    </row>
    <row r="41" spans="1:8" ht="16.5" thickBot="1" x14ac:dyDescent="0.3">
      <c r="A41" s="21" t="str">
        <f>'Front Page'!A41</f>
        <v>Student 40</v>
      </c>
      <c r="B41" s="115"/>
      <c r="C41" s="112" t="b">
        <f t="shared" si="0"/>
        <v>0</v>
      </c>
      <c r="D41" s="66"/>
      <c r="E41" s="112" t="b">
        <f t="shared" si="1"/>
        <v>0</v>
      </c>
      <c r="F41" s="66"/>
      <c r="G41" s="113" t="b">
        <f t="shared" si="2"/>
        <v>0</v>
      </c>
      <c r="H41" s="114" t="str">
        <f t="shared" si="3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D2:D41">
      <formula1>$J$2:$J$6</formula1>
    </dataValidation>
    <dataValidation type="list" allowBlank="1" showInputMessage="1" showErrorMessage="1" sqref="F2:F41">
      <formula1>$K$2:$K$6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2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ColWidth="8.85546875" defaultRowHeight="15.75" x14ac:dyDescent="0.25"/>
  <cols>
    <col min="1" max="1" width="20.7109375" style="94" customWidth="1"/>
    <col min="2" max="2" width="66.140625" style="93" bestFit="1" customWidth="1"/>
    <col min="3" max="3" width="11" style="94" hidden="1" customWidth="1"/>
    <col min="4" max="4" width="66.140625" style="93" bestFit="1" customWidth="1"/>
    <col min="5" max="5" width="11.85546875" style="94" hidden="1" customWidth="1"/>
    <col min="6" max="6" width="66.140625" style="93" bestFit="1" customWidth="1"/>
    <col min="7" max="7" width="8.85546875" style="94" hidden="1" customWidth="1"/>
    <col min="8" max="8" width="8.85546875" style="94"/>
    <col min="9" max="9" width="8.85546875" style="93"/>
    <col min="10" max="12" width="62.28515625" style="93" hidden="1" customWidth="1"/>
    <col min="13" max="16384" width="8.85546875" style="93"/>
  </cols>
  <sheetData>
    <row r="1" spans="1:12" ht="31.5" customHeight="1" thickTop="1" thickBot="1" x14ac:dyDescent="0.3">
      <c r="A1" s="9">
        <v>7.8</v>
      </c>
      <c r="B1" s="33" t="s">
        <v>173</v>
      </c>
      <c r="C1" s="16"/>
      <c r="D1" s="33" t="s">
        <v>174</v>
      </c>
      <c r="E1" s="16"/>
      <c r="F1" s="33" t="s">
        <v>175</v>
      </c>
      <c r="G1" s="116"/>
      <c r="H1" s="86" t="s">
        <v>0</v>
      </c>
    </row>
    <row r="2" spans="1:12" ht="16.5" thickTop="1" x14ac:dyDescent="0.25">
      <c r="A2" s="19" t="str">
        <f>'Front Page'!A2</f>
        <v>Student 1</v>
      </c>
      <c r="B2" s="34"/>
      <c r="C2" s="83" t="b">
        <f>IF(B2="5 - Make revisions to strategies to improve team play",5, IF(B2="4 - Make decisions for self and others to advance team performance",4, IF(B2="3 - Make decisions for yourself to advance individual performance",3, IF(B2="2 - Attempts to make decisions but cannot execute", 2, IF(B2="1 - Cannot make decisions for self or others", 1)))))</f>
        <v>0</v>
      </c>
      <c r="D2" s="38"/>
      <c r="E2" s="83" t="b">
        <f>IF(D2="5 - Make revisions to strategies to improve team play",5, IF(D2="4 - Make decisions for self and others to advance team performance",4, IF(D2="3 - Make decisions for yourself to advance individual performance",3, IF(D2="2 - Attempts to make decisions but cannot execute", 2, IF(D2="1 - Cannot make decisions for self or others", 1)))))</f>
        <v>0</v>
      </c>
      <c r="F2" s="38"/>
      <c r="G2" s="84" t="b">
        <f>IF(F2="5 - Make revisions to strategies to improve team play",5, IF(F2="4 - Make decisions for self and others to advance team performance",4, IF(F2="3 - Make decisions for yourself to advance individual performance",3, IF(F2="2 - Attempts to make decisions but cannot execute", 2, IF(F2="1 - Cannot make decisions for self or others", 1)))))</f>
        <v>0</v>
      </c>
      <c r="H2" s="87" t="str">
        <f>IFERROR(AVERAGE(C2, E2, G2), "")</f>
        <v/>
      </c>
      <c r="J2" s="93" t="s">
        <v>179</v>
      </c>
      <c r="K2" s="93" t="s">
        <v>179</v>
      </c>
      <c r="L2" s="93" t="s">
        <v>179</v>
      </c>
    </row>
    <row r="3" spans="1:12" x14ac:dyDescent="0.25">
      <c r="A3" s="20" t="str">
        <f>'Front Page'!A3</f>
        <v>Student 2</v>
      </c>
      <c r="B3" s="35"/>
      <c r="C3" s="73" t="b">
        <f t="shared" ref="C3:C41" si="0">IF(B3="5 - Make revisions to strategies to improve team play",5, IF(B3="4 - Make decisions for self and others to advance team performance",4, IF(B3="3 - Make decisions for yourself to advance individual performance",3, IF(B3="2 - Attempts to make decisions but cannot execute", 2, IF(B3="1 - Cannot make decisions for self or others", 1)))))</f>
        <v>0</v>
      </c>
      <c r="D3" s="39"/>
      <c r="E3" s="73" t="b">
        <f t="shared" ref="E3:E41" si="1">IF(D3="5 - Make revisions to strategies to improve team play",5, IF(D3="4 - Make decisions for self and others to advance team performance",4, IF(D3="3 - Make decisions for yourself to advance individual performance",3, IF(D3="2 - Attempts to make decisions but cannot execute", 2, IF(D3="1 - Cannot make decisions for self or others", 1)))))</f>
        <v>0</v>
      </c>
      <c r="F3" s="39"/>
      <c r="G3" s="79" t="b">
        <f t="shared" ref="G3:G41" si="2">IF(F3="5 - Make revisions to strategies to improve team play",5, IF(F3="4 - Make decisions for self and others to advance team performance",4, IF(F3="3 - Make decisions for yourself to advance individual performance",3, IF(F3="2 - Attempts to make decisions but cannot execute", 2, IF(F3="1 - Cannot make decisions for self or others", 1)))))</f>
        <v>0</v>
      </c>
      <c r="H3" s="90" t="str">
        <f t="shared" ref="H3:H41" si="3">IFERROR(AVERAGE(C3, E3, G3), "")</f>
        <v/>
      </c>
      <c r="J3" s="93" t="s">
        <v>176</v>
      </c>
      <c r="K3" s="93" t="s">
        <v>176</v>
      </c>
      <c r="L3" s="93" t="s">
        <v>176</v>
      </c>
    </row>
    <row r="4" spans="1:12" x14ac:dyDescent="0.25">
      <c r="A4" s="19" t="str">
        <f>'Front Page'!A4</f>
        <v>Student 3</v>
      </c>
      <c r="B4" s="36"/>
      <c r="C4" s="72" t="b">
        <f t="shared" si="0"/>
        <v>0</v>
      </c>
      <c r="D4" s="40"/>
      <c r="E4" s="72" t="b">
        <f t="shared" si="1"/>
        <v>0</v>
      </c>
      <c r="F4" s="40"/>
      <c r="G4" s="77" t="b">
        <f t="shared" si="2"/>
        <v>0</v>
      </c>
      <c r="H4" s="91" t="str">
        <f t="shared" si="3"/>
        <v/>
      </c>
      <c r="J4" s="93" t="s">
        <v>177</v>
      </c>
      <c r="K4" s="93" t="s">
        <v>177</v>
      </c>
      <c r="L4" s="93" t="s">
        <v>177</v>
      </c>
    </row>
    <row r="5" spans="1:12" x14ac:dyDescent="0.25">
      <c r="A5" s="20" t="str">
        <f>'Front Page'!A5</f>
        <v>Student 4</v>
      </c>
      <c r="B5" s="35"/>
      <c r="C5" s="73" t="b">
        <f t="shared" si="0"/>
        <v>0</v>
      </c>
      <c r="D5" s="39"/>
      <c r="E5" s="73" t="b">
        <f t="shared" si="1"/>
        <v>0</v>
      </c>
      <c r="F5" s="39"/>
      <c r="G5" s="79" t="b">
        <f t="shared" si="2"/>
        <v>0</v>
      </c>
      <c r="H5" s="90" t="str">
        <f t="shared" si="3"/>
        <v/>
      </c>
      <c r="J5" s="93" t="s">
        <v>178</v>
      </c>
      <c r="K5" s="93" t="s">
        <v>178</v>
      </c>
      <c r="L5" s="93" t="s">
        <v>178</v>
      </c>
    </row>
    <row r="6" spans="1:12" x14ac:dyDescent="0.25">
      <c r="A6" s="19" t="str">
        <f>'Front Page'!A6</f>
        <v>Student 5</v>
      </c>
      <c r="B6" s="36"/>
      <c r="C6" s="72" t="b">
        <f t="shared" si="0"/>
        <v>0</v>
      </c>
      <c r="D6" s="40"/>
      <c r="E6" s="72" t="b">
        <f t="shared" si="1"/>
        <v>0</v>
      </c>
      <c r="F6" s="40"/>
      <c r="G6" s="77" t="b">
        <f t="shared" si="2"/>
        <v>0</v>
      </c>
      <c r="H6" s="91" t="str">
        <f t="shared" si="3"/>
        <v/>
      </c>
      <c r="J6" s="93" t="s">
        <v>180</v>
      </c>
      <c r="K6" s="93" t="s">
        <v>180</v>
      </c>
      <c r="L6" s="93" t="s">
        <v>180</v>
      </c>
    </row>
    <row r="7" spans="1:12" x14ac:dyDescent="0.25">
      <c r="A7" s="20" t="str">
        <f>'Front Page'!A7</f>
        <v>Student 6</v>
      </c>
      <c r="B7" s="35"/>
      <c r="C7" s="73" t="b">
        <f t="shared" si="0"/>
        <v>0</v>
      </c>
      <c r="D7" s="39"/>
      <c r="E7" s="73" t="b">
        <f t="shared" si="1"/>
        <v>0</v>
      </c>
      <c r="F7" s="39"/>
      <c r="G7" s="79" t="b">
        <f t="shared" si="2"/>
        <v>0</v>
      </c>
      <c r="H7" s="90" t="str">
        <f t="shared" si="3"/>
        <v/>
      </c>
    </row>
    <row r="8" spans="1:12" x14ac:dyDescent="0.25">
      <c r="A8" s="19" t="str">
        <f>'Front Page'!A8</f>
        <v>Student 7</v>
      </c>
      <c r="B8" s="36"/>
      <c r="C8" s="72" t="b">
        <f t="shared" si="0"/>
        <v>0</v>
      </c>
      <c r="D8" s="40"/>
      <c r="E8" s="72" t="b">
        <f t="shared" si="1"/>
        <v>0</v>
      </c>
      <c r="F8" s="40"/>
      <c r="G8" s="77" t="b">
        <f t="shared" si="2"/>
        <v>0</v>
      </c>
      <c r="H8" s="91" t="str">
        <f t="shared" si="3"/>
        <v/>
      </c>
    </row>
    <row r="9" spans="1:12" x14ac:dyDescent="0.25">
      <c r="A9" s="20" t="str">
        <f>'Front Page'!A9</f>
        <v>Student 8</v>
      </c>
      <c r="B9" s="35"/>
      <c r="C9" s="73" t="b">
        <f t="shared" si="0"/>
        <v>0</v>
      </c>
      <c r="D9" s="39"/>
      <c r="E9" s="73" t="b">
        <f t="shared" si="1"/>
        <v>0</v>
      </c>
      <c r="F9" s="39"/>
      <c r="G9" s="79" t="b">
        <f t="shared" si="2"/>
        <v>0</v>
      </c>
      <c r="H9" s="90" t="str">
        <f t="shared" si="3"/>
        <v/>
      </c>
    </row>
    <row r="10" spans="1:12" x14ac:dyDescent="0.25">
      <c r="A10" s="19" t="str">
        <f>'Front Page'!A10</f>
        <v>Student 9</v>
      </c>
      <c r="B10" s="36"/>
      <c r="C10" s="72" t="b">
        <f t="shared" si="0"/>
        <v>0</v>
      </c>
      <c r="D10" s="40"/>
      <c r="E10" s="72" t="b">
        <f t="shared" si="1"/>
        <v>0</v>
      </c>
      <c r="F10" s="40"/>
      <c r="G10" s="77" t="b">
        <f t="shared" si="2"/>
        <v>0</v>
      </c>
      <c r="H10" s="91" t="str">
        <f t="shared" si="3"/>
        <v/>
      </c>
    </row>
    <row r="11" spans="1:12" x14ac:dyDescent="0.25">
      <c r="A11" s="20" t="str">
        <f>'Front Page'!A11</f>
        <v>Student 10</v>
      </c>
      <c r="B11" s="35"/>
      <c r="C11" s="73" t="b">
        <f t="shared" si="0"/>
        <v>0</v>
      </c>
      <c r="D11" s="39"/>
      <c r="E11" s="73" t="b">
        <f t="shared" si="1"/>
        <v>0</v>
      </c>
      <c r="F11" s="39"/>
      <c r="G11" s="79" t="b">
        <f t="shared" si="2"/>
        <v>0</v>
      </c>
      <c r="H11" s="90" t="str">
        <f t="shared" si="3"/>
        <v/>
      </c>
    </row>
    <row r="12" spans="1:12" x14ac:dyDescent="0.25">
      <c r="A12" s="19" t="str">
        <f>'Front Page'!A12</f>
        <v>Student 11</v>
      </c>
      <c r="B12" s="36"/>
      <c r="C12" s="72" t="b">
        <f t="shared" si="0"/>
        <v>0</v>
      </c>
      <c r="D12" s="40"/>
      <c r="E12" s="72" t="b">
        <f t="shared" si="1"/>
        <v>0</v>
      </c>
      <c r="F12" s="40"/>
      <c r="G12" s="77" t="b">
        <f t="shared" si="2"/>
        <v>0</v>
      </c>
      <c r="H12" s="91" t="str">
        <f t="shared" si="3"/>
        <v/>
      </c>
    </row>
    <row r="13" spans="1:12" x14ac:dyDescent="0.25">
      <c r="A13" s="20" t="str">
        <f>'Front Page'!A13</f>
        <v>Student 12</v>
      </c>
      <c r="B13" s="35"/>
      <c r="C13" s="73" t="b">
        <f t="shared" si="0"/>
        <v>0</v>
      </c>
      <c r="D13" s="39"/>
      <c r="E13" s="73" t="b">
        <f t="shared" si="1"/>
        <v>0</v>
      </c>
      <c r="F13" s="39"/>
      <c r="G13" s="79" t="b">
        <f t="shared" si="2"/>
        <v>0</v>
      </c>
      <c r="H13" s="90" t="str">
        <f t="shared" si="3"/>
        <v/>
      </c>
    </row>
    <row r="14" spans="1:12" x14ac:dyDescent="0.25">
      <c r="A14" s="19" t="str">
        <f>'Front Page'!A14</f>
        <v>Student 13</v>
      </c>
      <c r="B14" s="36"/>
      <c r="C14" s="72" t="b">
        <f t="shared" si="0"/>
        <v>0</v>
      </c>
      <c r="D14" s="40"/>
      <c r="E14" s="72" t="b">
        <f t="shared" si="1"/>
        <v>0</v>
      </c>
      <c r="F14" s="40"/>
      <c r="G14" s="77" t="b">
        <f t="shared" si="2"/>
        <v>0</v>
      </c>
      <c r="H14" s="91" t="str">
        <f t="shared" si="3"/>
        <v/>
      </c>
    </row>
    <row r="15" spans="1:12" x14ac:dyDescent="0.25">
      <c r="A15" s="20" t="str">
        <f>'Front Page'!A15</f>
        <v>Student 14</v>
      </c>
      <c r="B15" s="35"/>
      <c r="C15" s="73" t="b">
        <f t="shared" si="0"/>
        <v>0</v>
      </c>
      <c r="D15" s="39"/>
      <c r="E15" s="73" t="b">
        <f t="shared" si="1"/>
        <v>0</v>
      </c>
      <c r="F15" s="39"/>
      <c r="G15" s="79" t="b">
        <f t="shared" si="2"/>
        <v>0</v>
      </c>
      <c r="H15" s="90" t="str">
        <f t="shared" si="3"/>
        <v/>
      </c>
    </row>
    <row r="16" spans="1:12" x14ac:dyDescent="0.25">
      <c r="A16" s="19" t="str">
        <f>'Front Page'!A16</f>
        <v>Student 15</v>
      </c>
      <c r="B16" s="36"/>
      <c r="C16" s="72" t="b">
        <f t="shared" si="0"/>
        <v>0</v>
      </c>
      <c r="D16" s="40"/>
      <c r="E16" s="72" t="b">
        <f t="shared" si="1"/>
        <v>0</v>
      </c>
      <c r="F16" s="40"/>
      <c r="G16" s="77" t="b">
        <f t="shared" si="2"/>
        <v>0</v>
      </c>
      <c r="H16" s="91" t="str">
        <f t="shared" si="3"/>
        <v/>
      </c>
    </row>
    <row r="17" spans="1:8" x14ac:dyDescent="0.25">
      <c r="A17" s="20" t="str">
        <f>'Front Page'!A17</f>
        <v>Student 16</v>
      </c>
      <c r="B17" s="35"/>
      <c r="C17" s="73" t="b">
        <f t="shared" si="0"/>
        <v>0</v>
      </c>
      <c r="D17" s="39"/>
      <c r="E17" s="73" t="b">
        <f t="shared" si="1"/>
        <v>0</v>
      </c>
      <c r="F17" s="39"/>
      <c r="G17" s="79" t="b">
        <f t="shared" si="2"/>
        <v>0</v>
      </c>
      <c r="H17" s="90" t="str">
        <f t="shared" si="3"/>
        <v/>
      </c>
    </row>
    <row r="18" spans="1:8" x14ac:dyDescent="0.25">
      <c r="A18" s="19" t="str">
        <f>'Front Page'!A18</f>
        <v>Student 17</v>
      </c>
      <c r="B18" s="36"/>
      <c r="C18" s="72" t="b">
        <f t="shared" si="0"/>
        <v>0</v>
      </c>
      <c r="D18" s="40"/>
      <c r="E18" s="72" t="b">
        <f t="shared" si="1"/>
        <v>0</v>
      </c>
      <c r="F18" s="40"/>
      <c r="G18" s="77" t="b">
        <f t="shared" si="2"/>
        <v>0</v>
      </c>
      <c r="H18" s="91" t="str">
        <f t="shared" si="3"/>
        <v/>
      </c>
    </row>
    <row r="19" spans="1:8" x14ac:dyDescent="0.25">
      <c r="A19" s="20" t="str">
        <f>'Front Page'!A19</f>
        <v>Student 18</v>
      </c>
      <c r="B19" s="35"/>
      <c r="C19" s="73" t="b">
        <f t="shared" si="0"/>
        <v>0</v>
      </c>
      <c r="D19" s="39"/>
      <c r="E19" s="73" t="b">
        <f t="shared" si="1"/>
        <v>0</v>
      </c>
      <c r="F19" s="39"/>
      <c r="G19" s="79" t="b">
        <f t="shared" si="2"/>
        <v>0</v>
      </c>
      <c r="H19" s="90" t="str">
        <f t="shared" si="3"/>
        <v/>
      </c>
    </row>
    <row r="20" spans="1:8" x14ac:dyDescent="0.25">
      <c r="A20" s="19" t="str">
        <f>'Front Page'!A20</f>
        <v>Student 19</v>
      </c>
      <c r="B20" s="36"/>
      <c r="C20" s="72" t="b">
        <f t="shared" si="0"/>
        <v>0</v>
      </c>
      <c r="D20" s="40"/>
      <c r="E20" s="72" t="b">
        <f t="shared" si="1"/>
        <v>0</v>
      </c>
      <c r="F20" s="40"/>
      <c r="G20" s="77" t="b">
        <f t="shared" si="2"/>
        <v>0</v>
      </c>
      <c r="H20" s="91" t="str">
        <f t="shared" si="3"/>
        <v/>
      </c>
    </row>
    <row r="21" spans="1:8" x14ac:dyDescent="0.25">
      <c r="A21" s="20" t="str">
        <f>'Front Page'!A21</f>
        <v>Student 20</v>
      </c>
      <c r="B21" s="35"/>
      <c r="C21" s="73" t="b">
        <f t="shared" si="0"/>
        <v>0</v>
      </c>
      <c r="D21" s="39"/>
      <c r="E21" s="73" t="b">
        <f t="shared" si="1"/>
        <v>0</v>
      </c>
      <c r="F21" s="39"/>
      <c r="G21" s="79" t="b">
        <f t="shared" si="2"/>
        <v>0</v>
      </c>
      <c r="H21" s="90" t="str">
        <f t="shared" si="3"/>
        <v/>
      </c>
    </row>
    <row r="22" spans="1:8" x14ac:dyDescent="0.25">
      <c r="A22" s="19" t="str">
        <f>'Front Page'!A22</f>
        <v>Student 21</v>
      </c>
      <c r="B22" s="36"/>
      <c r="C22" s="72" t="b">
        <f t="shared" si="0"/>
        <v>0</v>
      </c>
      <c r="D22" s="40"/>
      <c r="E22" s="72" t="b">
        <f t="shared" si="1"/>
        <v>0</v>
      </c>
      <c r="F22" s="40"/>
      <c r="G22" s="77" t="b">
        <f t="shared" si="2"/>
        <v>0</v>
      </c>
      <c r="H22" s="91" t="str">
        <f t="shared" si="3"/>
        <v/>
      </c>
    </row>
    <row r="23" spans="1:8" x14ac:dyDescent="0.25">
      <c r="A23" s="20" t="str">
        <f>'Front Page'!A23</f>
        <v>Student 22</v>
      </c>
      <c r="B23" s="35"/>
      <c r="C23" s="73" t="b">
        <f t="shared" si="0"/>
        <v>0</v>
      </c>
      <c r="D23" s="39"/>
      <c r="E23" s="73" t="b">
        <f t="shared" si="1"/>
        <v>0</v>
      </c>
      <c r="F23" s="39"/>
      <c r="G23" s="79" t="b">
        <f t="shared" si="2"/>
        <v>0</v>
      </c>
      <c r="H23" s="90" t="str">
        <f t="shared" si="3"/>
        <v/>
      </c>
    </row>
    <row r="24" spans="1:8" x14ac:dyDescent="0.25">
      <c r="A24" s="19" t="str">
        <f>'Front Page'!A24</f>
        <v>Student 23</v>
      </c>
      <c r="B24" s="36"/>
      <c r="C24" s="72" t="b">
        <f t="shared" si="0"/>
        <v>0</v>
      </c>
      <c r="D24" s="40"/>
      <c r="E24" s="72" t="b">
        <f t="shared" si="1"/>
        <v>0</v>
      </c>
      <c r="F24" s="40"/>
      <c r="G24" s="77" t="b">
        <f t="shared" si="2"/>
        <v>0</v>
      </c>
      <c r="H24" s="91" t="str">
        <f t="shared" si="3"/>
        <v/>
      </c>
    </row>
    <row r="25" spans="1:8" x14ac:dyDescent="0.25">
      <c r="A25" s="20" t="str">
        <f>'Front Page'!A25</f>
        <v>Student 24</v>
      </c>
      <c r="B25" s="35"/>
      <c r="C25" s="73" t="b">
        <f t="shared" si="0"/>
        <v>0</v>
      </c>
      <c r="D25" s="39"/>
      <c r="E25" s="73" t="b">
        <f t="shared" si="1"/>
        <v>0</v>
      </c>
      <c r="F25" s="39"/>
      <c r="G25" s="79" t="b">
        <f t="shared" si="2"/>
        <v>0</v>
      </c>
      <c r="H25" s="90" t="str">
        <f t="shared" si="3"/>
        <v/>
      </c>
    </row>
    <row r="26" spans="1:8" x14ac:dyDescent="0.25">
      <c r="A26" s="19" t="str">
        <f>'Front Page'!A26</f>
        <v>Student 25</v>
      </c>
      <c r="B26" s="36"/>
      <c r="C26" s="72" t="b">
        <f t="shared" si="0"/>
        <v>0</v>
      </c>
      <c r="D26" s="40"/>
      <c r="E26" s="72" t="b">
        <f t="shared" si="1"/>
        <v>0</v>
      </c>
      <c r="F26" s="40"/>
      <c r="G26" s="77" t="b">
        <f t="shared" si="2"/>
        <v>0</v>
      </c>
      <c r="H26" s="91" t="str">
        <f t="shared" si="3"/>
        <v/>
      </c>
    </row>
    <row r="27" spans="1:8" x14ac:dyDescent="0.25">
      <c r="A27" s="20" t="str">
        <f>'Front Page'!A27</f>
        <v>Student 26</v>
      </c>
      <c r="B27" s="35"/>
      <c r="C27" s="73" t="b">
        <f t="shared" si="0"/>
        <v>0</v>
      </c>
      <c r="D27" s="39"/>
      <c r="E27" s="73" t="b">
        <f t="shared" si="1"/>
        <v>0</v>
      </c>
      <c r="F27" s="39"/>
      <c r="G27" s="79" t="b">
        <f t="shared" si="2"/>
        <v>0</v>
      </c>
      <c r="H27" s="90" t="str">
        <f t="shared" si="3"/>
        <v/>
      </c>
    </row>
    <row r="28" spans="1:8" x14ac:dyDescent="0.25">
      <c r="A28" s="19" t="str">
        <f>'Front Page'!A28</f>
        <v>Student 27</v>
      </c>
      <c r="B28" s="36"/>
      <c r="C28" s="72" t="b">
        <f t="shared" si="0"/>
        <v>0</v>
      </c>
      <c r="D28" s="40"/>
      <c r="E28" s="72" t="b">
        <f t="shared" si="1"/>
        <v>0</v>
      </c>
      <c r="F28" s="40"/>
      <c r="G28" s="77" t="b">
        <f t="shared" si="2"/>
        <v>0</v>
      </c>
      <c r="H28" s="91" t="str">
        <f t="shared" si="3"/>
        <v/>
      </c>
    </row>
    <row r="29" spans="1:8" x14ac:dyDescent="0.25">
      <c r="A29" s="20" t="str">
        <f>'Front Page'!A29</f>
        <v>Student 28</v>
      </c>
      <c r="B29" s="35"/>
      <c r="C29" s="73" t="b">
        <f t="shared" si="0"/>
        <v>0</v>
      </c>
      <c r="D29" s="39"/>
      <c r="E29" s="73" t="b">
        <f t="shared" si="1"/>
        <v>0</v>
      </c>
      <c r="F29" s="39"/>
      <c r="G29" s="79" t="b">
        <f t="shared" si="2"/>
        <v>0</v>
      </c>
      <c r="H29" s="90" t="str">
        <f t="shared" si="3"/>
        <v/>
      </c>
    </row>
    <row r="30" spans="1:8" x14ac:dyDescent="0.25">
      <c r="A30" s="19" t="str">
        <f>'Front Page'!A30</f>
        <v>Student 29</v>
      </c>
      <c r="B30" s="36"/>
      <c r="C30" s="72" t="b">
        <f t="shared" si="0"/>
        <v>0</v>
      </c>
      <c r="D30" s="40"/>
      <c r="E30" s="72" t="b">
        <f t="shared" si="1"/>
        <v>0</v>
      </c>
      <c r="F30" s="40"/>
      <c r="G30" s="77" t="b">
        <f t="shared" si="2"/>
        <v>0</v>
      </c>
      <c r="H30" s="91" t="str">
        <f t="shared" si="3"/>
        <v/>
      </c>
    </row>
    <row r="31" spans="1:8" x14ac:dyDescent="0.25">
      <c r="A31" s="20" t="str">
        <f>'Front Page'!A31</f>
        <v>Student 30</v>
      </c>
      <c r="B31" s="35"/>
      <c r="C31" s="73" t="b">
        <f t="shared" si="0"/>
        <v>0</v>
      </c>
      <c r="D31" s="39"/>
      <c r="E31" s="73" t="b">
        <f t="shared" si="1"/>
        <v>0</v>
      </c>
      <c r="F31" s="39"/>
      <c r="G31" s="79" t="b">
        <f t="shared" si="2"/>
        <v>0</v>
      </c>
      <c r="H31" s="90" t="str">
        <f t="shared" si="3"/>
        <v/>
      </c>
    </row>
    <row r="32" spans="1:8" x14ac:dyDescent="0.25">
      <c r="A32" s="19" t="str">
        <f>'Front Page'!A32</f>
        <v>Student 31</v>
      </c>
      <c r="B32" s="36"/>
      <c r="C32" s="72" t="b">
        <f t="shared" si="0"/>
        <v>0</v>
      </c>
      <c r="D32" s="40"/>
      <c r="E32" s="72" t="b">
        <f t="shared" si="1"/>
        <v>0</v>
      </c>
      <c r="F32" s="40"/>
      <c r="G32" s="77" t="b">
        <f t="shared" si="2"/>
        <v>0</v>
      </c>
      <c r="H32" s="91" t="str">
        <f t="shared" si="3"/>
        <v/>
      </c>
    </row>
    <row r="33" spans="1:8" x14ac:dyDescent="0.25">
      <c r="A33" s="20" t="str">
        <f>'Front Page'!A33</f>
        <v>Student 32</v>
      </c>
      <c r="B33" s="35"/>
      <c r="C33" s="73" t="b">
        <f t="shared" si="0"/>
        <v>0</v>
      </c>
      <c r="D33" s="39"/>
      <c r="E33" s="73" t="b">
        <f t="shared" si="1"/>
        <v>0</v>
      </c>
      <c r="F33" s="39"/>
      <c r="G33" s="79" t="b">
        <f t="shared" si="2"/>
        <v>0</v>
      </c>
      <c r="H33" s="90" t="str">
        <f t="shared" si="3"/>
        <v/>
      </c>
    </row>
    <row r="34" spans="1:8" x14ac:dyDescent="0.25">
      <c r="A34" s="19" t="str">
        <f>'Front Page'!A34</f>
        <v>Student 33</v>
      </c>
      <c r="B34" s="36"/>
      <c r="C34" s="72" t="b">
        <f t="shared" si="0"/>
        <v>0</v>
      </c>
      <c r="D34" s="40"/>
      <c r="E34" s="72" t="b">
        <f t="shared" si="1"/>
        <v>0</v>
      </c>
      <c r="F34" s="40"/>
      <c r="G34" s="77" t="b">
        <f t="shared" si="2"/>
        <v>0</v>
      </c>
      <c r="H34" s="91" t="str">
        <f t="shared" si="3"/>
        <v/>
      </c>
    </row>
    <row r="35" spans="1:8" x14ac:dyDescent="0.25">
      <c r="A35" s="20" t="str">
        <f>'Front Page'!A35</f>
        <v>Student 34</v>
      </c>
      <c r="B35" s="35"/>
      <c r="C35" s="73" t="b">
        <f t="shared" si="0"/>
        <v>0</v>
      </c>
      <c r="D35" s="39"/>
      <c r="E35" s="73" t="b">
        <f t="shared" si="1"/>
        <v>0</v>
      </c>
      <c r="F35" s="39"/>
      <c r="G35" s="79" t="b">
        <f t="shared" si="2"/>
        <v>0</v>
      </c>
      <c r="H35" s="90" t="str">
        <f t="shared" si="3"/>
        <v/>
      </c>
    </row>
    <row r="36" spans="1:8" x14ac:dyDescent="0.25">
      <c r="A36" s="19" t="str">
        <f>'Front Page'!A36</f>
        <v>Student 35</v>
      </c>
      <c r="B36" s="36"/>
      <c r="C36" s="72" t="b">
        <f t="shared" si="0"/>
        <v>0</v>
      </c>
      <c r="D36" s="40"/>
      <c r="E36" s="72" t="b">
        <f t="shared" si="1"/>
        <v>0</v>
      </c>
      <c r="F36" s="40"/>
      <c r="G36" s="77" t="b">
        <f t="shared" si="2"/>
        <v>0</v>
      </c>
      <c r="H36" s="91" t="str">
        <f t="shared" si="3"/>
        <v/>
      </c>
    </row>
    <row r="37" spans="1:8" x14ac:dyDescent="0.25">
      <c r="A37" s="20" t="str">
        <f>'Front Page'!A37</f>
        <v>Student 36</v>
      </c>
      <c r="B37" s="35"/>
      <c r="C37" s="73" t="b">
        <f t="shared" si="0"/>
        <v>0</v>
      </c>
      <c r="D37" s="39"/>
      <c r="E37" s="73" t="b">
        <f t="shared" si="1"/>
        <v>0</v>
      </c>
      <c r="F37" s="39"/>
      <c r="G37" s="79" t="b">
        <f t="shared" si="2"/>
        <v>0</v>
      </c>
      <c r="H37" s="90" t="str">
        <f t="shared" si="3"/>
        <v/>
      </c>
    </row>
    <row r="38" spans="1:8" x14ac:dyDescent="0.25">
      <c r="A38" s="19" t="str">
        <f>'Front Page'!A38</f>
        <v>Student 37</v>
      </c>
      <c r="B38" s="36"/>
      <c r="C38" s="72" t="b">
        <f t="shared" si="0"/>
        <v>0</v>
      </c>
      <c r="D38" s="40"/>
      <c r="E38" s="72" t="b">
        <f t="shared" si="1"/>
        <v>0</v>
      </c>
      <c r="F38" s="40"/>
      <c r="G38" s="77" t="b">
        <f t="shared" si="2"/>
        <v>0</v>
      </c>
      <c r="H38" s="91" t="str">
        <f t="shared" si="3"/>
        <v/>
      </c>
    </row>
    <row r="39" spans="1:8" x14ac:dyDescent="0.25">
      <c r="A39" s="20" t="str">
        <f>'Front Page'!A39</f>
        <v>Student 38</v>
      </c>
      <c r="B39" s="35"/>
      <c r="C39" s="73" t="b">
        <f t="shared" si="0"/>
        <v>0</v>
      </c>
      <c r="D39" s="39"/>
      <c r="E39" s="73" t="b">
        <f t="shared" si="1"/>
        <v>0</v>
      </c>
      <c r="F39" s="39"/>
      <c r="G39" s="79" t="b">
        <f t="shared" si="2"/>
        <v>0</v>
      </c>
      <c r="H39" s="90" t="str">
        <f t="shared" si="3"/>
        <v/>
      </c>
    </row>
    <row r="40" spans="1:8" x14ac:dyDescent="0.25">
      <c r="A40" s="19" t="str">
        <f>'Front Page'!A40</f>
        <v>Student 39</v>
      </c>
      <c r="B40" s="36"/>
      <c r="C40" s="72" t="b">
        <f t="shared" si="0"/>
        <v>0</v>
      </c>
      <c r="D40" s="40"/>
      <c r="E40" s="72" t="b">
        <f t="shared" si="1"/>
        <v>0</v>
      </c>
      <c r="F40" s="40"/>
      <c r="G40" s="77" t="b">
        <f t="shared" si="2"/>
        <v>0</v>
      </c>
      <c r="H40" s="91" t="str">
        <f t="shared" si="3"/>
        <v/>
      </c>
    </row>
    <row r="41" spans="1:8" ht="16.5" thickBot="1" x14ac:dyDescent="0.3">
      <c r="A41" s="21" t="str">
        <f>'Front Page'!A41</f>
        <v>Student 40</v>
      </c>
      <c r="B41" s="74"/>
      <c r="C41" s="75" t="b">
        <f t="shared" si="0"/>
        <v>0</v>
      </c>
      <c r="D41" s="41"/>
      <c r="E41" s="75" t="b">
        <f t="shared" si="1"/>
        <v>0</v>
      </c>
      <c r="F41" s="41"/>
      <c r="G41" s="81" t="b">
        <f t="shared" si="2"/>
        <v>0</v>
      </c>
      <c r="H41" s="89" t="str">
        <f t="shared" si="3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Front Page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</vt:vector>
  </TitlesOfParts>
  <Company>Sun West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Telfer</dc:creator>
  <cp:lastModifiedBy>Pat Telfer</cp:lastModifiedBy>
  <dcterms:created xsi:type="dcterms:W3CDTF">2016-03-23T17:44:09Z</dcterms:created>
  <dcterms:modified xsi:type="dcterms:W3CDTF">2016-06-06T19:24:36Z</dcterms:modified>
</cp:coreProperties>
</file>