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.telfer\OneDrive - Sun West School Division\Outcomes and Assessments\Grade 8\"/>
    </mc:Choice>
  </mc:AlternateContent>
  <bookViews>
    <workbookView xWindow="15" yWindow="465" windowWidth="28725" windowHeight="17505" tabRatio="500" activeTab="1"/>
  </bookViews>
  <sheets>
    <sheet name="Front Page" sheetId="1" r:id="rId1"/>
    <sheet name="8.1" sheetId="2" r:id="rId2"/>
    <sheet name="8.2" sheetId="3" r:id="rId3"/>
    <sheet name="8.3" sheetId="4" r:id="rId4"/>
    <sheet name="8.4" sheetId="5" r:id="rId5"/>
    <sheet name="8.5" sheetId="6" r:id="rId6"/>
    <sheet name="8.6" sheetId="7" r:id="rId7"/>
    <sheet name="8.7" sheetId="8" r:id="rId8"/>
    <sheet name="8.8" sheetId="9" r:id="rId9"/>
    <sheet name="8.9" sheetId="10" r:id="rId10"/>
    <sheet name="8.10" sheetId="11" r:id="rId11"/>
    <sheet name="8.11" sheetId="12" r:id="rId12"/>
    <sheet name="8.12" sheetId="13" r:id="rId13"/>
    <sheet name="8.13" sheetId="14" r:id="rId14"/>
    <sheet name="8.14" sheetId="15" r:id="rId15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2" l="1"/>
  <c r="A3" i="2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A39" i="3"/>
  <c r="C39" i="3"/>
  <c r="E39" i="3"/>
  <c r="G39" i="3"/>
  <c r="I39" i="3"/>
  <c r="K39" i="3"/>
  <c r="M39" i="3"/>
  <c r="A40" i="3"/>
  <c r="C40" i="3"/>
  <c r="E40" i="3"/>
  <c r="G40" i="3"/>
  <c r="I40" i="3"/>
  <c r="K40" i="3"/>
  <c r="M40" i="3"/>
  <c r="A41" i="3"/>
  <c r="C41" i="3"/>
  <c r="E41" i="3"/>
  <c r="G41" i="3"/>
  <c r="I41" i="3"/>
  <c r="K41" i="3"/>
  <c r="M41" i="3"/>
  <c r="C3" i="2"/>
  <c r="E3" i="2"/>
  <c r="G3" i="2"/>
  <c r="I3" i="2"/>
  <c r="K3" i="2"/>
  <c r="L3" i="2"/>
  <c r="B3" i="1"/>
  <c r="C3" i="3"/>
  <c r="E3" i="3"/>
  <c r="G3" i="3"/>
  <c r="I3" i="3"/>
  <c r="K3" i="3"/>
  <c r="M3" i="3"/>
  <c r="N3" i="3"/>
  <c r="C3" i="1"/>
  <c r="C3" i="4"/>
  <c r="D3" i="4"/>
  <c r="D3" i="1"/>
  <c r="D3" i="5"/>
  <c r="E3" i="1"/>
  <c r="G3" i="6"/>
  <c r="H3" i="6"/>
  <c r="F3" i="1"/>
  <c r="C3" i="7"/>
  <c r="E3" i="7"/>
  <c r="G3" i="7"/>
  <c r="H3" i="7"/>
  <c r="G3" i="1"/>
  <c r="C3" i="8"/>
  <c r="D3" i="8"/>
  <c r="H3" i="1"/>
  <c r="C3" i="9"/>
  <c r="D3" i="9"/>
  <c r="I3" i="1"/>
  <c r="C3" i="10"/>
  <c r="E3" i="10"/>
  <c r="F3" i="10"/>
  <c r="J3" i="1"/>
  <c r="C3" i="11"/>
  <c r="D3" i="11"/>
  <c r="K3" i="1"/>
  <c r="C3" i="12"/>
  <c r="D3" i="12"/>
  <c r="L3" i="1"/>
  <c r="C3" i="13"/>
  <c r="D3" i="13"/>
  <c r="M3" i="1"/>
  <c r="C3" i="14"/>
  <c r="D3" i="14"/>
  <c r="N3" i="1"/>
  <c r="C3" i="15"/>
  <c r="D3" i="15"/>
  <c r="O3" i="1"/>
  <c r="C4" i="2"/>
  <c r="E4" i="2"/>
  <c r="G4" i="2"/>
  <c r="I4" i="2"/>
  <c r="K4" i="2"/>
  <c r="L4" i="2"/>
  <c r="B4" i="1"/>
  <c r="C4" i="3"/>
  <c r="E4" i="3"/>
  <c r="G4" i="3"/>
  <c r="I4" i="3"/>
  <c r="K4" i="3"/>
  <c r="M4" i="3"/>
  <c r="N4" i="3"/>
  <c r="C4" i="1"/>
  <c r="C4" i="4"/>
  <c r="D4" i="4"/>
  <c r="D4" i="1"/>
  <c r="D4" i="5"/>
  <c r="E4" i="1"/>
  <c r="G4" i="6"/>
  <c r="H4" i="6"/>
  <c r="F4" i="1"/>
  <c r="C4" i="7"/>
  <c r="E4" i="7"/>
  <c r="G4" i="7"/>
  <c r="H4" i="7"/>
  <c r="G4" i="1"/>
  <c r="C4" i="8"/>
  <c r="D4" i="8"/>
  <c r="H4" i="1"/>
  <c r="C4" i="9"/>
  <c r="D4" i="9"/>
  <c r="I4" i="1"/>
  <c r="C4" i="10"/>
  <c r="E4" i="10"/>
  <c r="F4" i="10"/>
  <c r="J4" i="1"/>
  <c r="C4" i="11"/>
  <c r="D4" i="11"/>
  <c r="K4" i="1"/>
  <c r="C4" i="12"/>
  <c r="D4" i="12"/>
  <c r="L4" i="1"/>
  <c r="C4" i="13"/>
  <c r="D4" i="13"/>
  <c r="M4" i="1"/>
  <c r="C4" i="14"/>
  <c r="D4" i="14"/>
  <c r="N4" i="1"/>
  <c r="C4" i="15"/>
  <c r="D4" i="15"/>
  <c r="O4" i="1"/>
  <c r="C5" i="2"/>
  <c r="E5" i="2"/>
  <c r="G5" i="2"/>
  <c r="I5" i="2"/>
  <c r="K5" i="2"/>
  <c r="L5" i="2"/>
  <c r="B5" i="1"/>
  <c r="M5" i="3"/>
  <c r="C5" i="3"/>
  <c r="E5" i="3"/>
  <c r="G5" i="3"/>
  <c r="I5" i="3"/>
  <c r="K5" i="3"/>
  <c r="N5" i="3"/>
  <c r="C5" i="1"/>
  <c r="C5" i="4"/>
  <c r="D5" i="4"/>
  <c r="D5" i="1"/>
  <c r="D5" i="5"/>
  <c r="E5" i="1"/>
  <c r="G5" i="6"/>
  <c r="H5" i="6"/>
  <c r="F5" i="1"/>
  <c r="C5" i="7"/>
  <c r="E5" i="7"/>
  <c r="G5" i="7"/>
  <c r="H5" i="7"/>
  <c r="G5" i="1"/>
  <c r="C5" i="8"/>
  <c r="D5" i="8"/>
  <c r="H5" i="1"/>
  <c r="C5" i="9"/>
  <c r="D5" i="9"/>
  <c r="I5" i="1"/>
  <c r="C5" i="10"/>
  <c r="E5" i="10"/>
  <c r="F5" i="10"/>
  <c r="J5" i="1"/>
  <c r="C5" i="11"/>
  <c r="D5" i="11"/>
  <c r="K5" i="1"/>
  <c r="C5" i="12"/>
  <c r="D5" i="12"/>
  <c r="L5" i="1"/>
  <c r="C5" i="13"/>
  <c r="D5" i="13"/>
  <c r="M5" i="1"/>
  <c r="C5" i="14"/>
  <c r="D5" i="14"/>
  <c r="N5" i="1"/>
  <c r="C5" i="15"/>
  <c r="D5" i="15"/>
  <c r="O5" i="1"/>
  <c r="C6" i="2"/>
  <c r="E6" i="2"/>
  <c r="G6" i="2"/>
  <c r="I6" i="2"/>
  <c r="K6" i="2"/>
  <c r="L6" i="2"/>
  <c r="B6" i="1"/>
  <c r="C6" i="3"/>
  <c r="E6" i="3"/>
  <c r="G6" i="3"/>
  <c r="I6" i="3"/>
  <c r="K6" i="3"/>
  <c r="M6" i="3"/>
  <c r="N6" i="3"/>
  <c r="C6" i="1"/>
  <c r="C6" i="4"/>
  <c r="D6" i="4"/>
  <c r="D6" i="1"/>
  <c r="D6" i="5"/>
  <c r="E6" i="1"/>
  <c r="G6" i="6"/>
  <c r="H6" i="6"/>
  <c r="F6" i="1"/>
  <c r="C6" i="7"/>
  <c r="E6" i="7"/>
  <c r="G6" i="7"/>
  <c r="H6" i="7"/>
  <c r="G6" i="1"/>
  <c r="C6" i="8"/>
  <c r="D6" i="8"/>
  <c r="H6" i="1"/>
  <c r="C6" i="9"/>
  <c r="D6" i="9"/>
  <c r="I6" i="1"/>
  <c r="C6" i="10"/>
  <c r="E6" i="10"/>
  <c r="F6" i="10"/>
  <c r="J6" i="1"/>
  <c r="C6" i="11"/>
  <c r="D6" i="11"/>
  <c r="K6" i="1"/>
  <c r="C6" i="12"/>
  <c r="D6" i="12"/>
  <c r="L6" i="1"/>
  <c r="C6" i="13"/>
  <c r="D6" i="13"/>
  <c r="M6" i="1"/>
  <c r="C6" i="14"/>
  <c r="D6" i="14"/>
  <c r="N6" i="1"/>
  <c r="C6" i="15"/>
  <c r="D6" i="15"/>
  <c r="O6" i="1"/>
  <c r="C7" i="2"/>
  <c r="E7" i="2"/>
  <c r="G7" i="2"/>
  <c r="I7" i="2"/>
  <c r="K7" i="2"/>
  <c r="L7" i="2"/>
  <c r="B7" i="1"/>
  <c r="C7" i="3"/>
  <c r="E7" i="3"/>
  <c r="G7" i="3"/>
  <c r="I7" i="3"/>
  <c r="K7" i="3"/>
  <c r="M7" i="3"/>
  <c r="N7" i="3"/>
  <c r="C7" i="1"/>
  <c r="C7" i="4"/>
  <c r="D7" i="4"/>
  <c r="D7" i="1"/>
  <c r="D7" i="5"/>
  <c r="E7" i="1"/>
  <c r="G7" i="6"/>
  <c r="H7" i="6"/>
  <c r="F7" i="1"/>
  <c r="C7" i="7"/>
  <c r="E7" i="7"/>
  <c r="G7" i="7"/>
  <c r="H7" i="7"/>
  <c r="G7" i="1"/>
  <c r="C7" i="8"/>
  <c r="D7" i="8"/>
  <c r="H7" i="1"/>
  <c r="C7" i="9"/>
  <c r="D7" i="9"/>
  <c r="I7" i="1"/>
  <c r="C7" i="10"/>
  <c r="E7" i="10"/>
  <c r="F7" i="10"/>
  <c r="J7" i="1"/>
  <c r="C7" i="11"/>
  <c r="D7" i="11"/>
  <c r="K7" i="1"/>
  <c r="C7" i="12"/>
  <c r="D7" i="12"/>
  <c r="L7" i="1"/>
  <c r="C7" i="13"/>
  <c r="D7" i="13"/>
  <c r="M7" i="1"/>
  <c r="C7" i="14"/>
  <c r="D7" i="14"/>
  <c r="N7" i="1"/>
  <c r="C7" i="15"/>
  <c r="D7" i="15"/>
  <c r="O7" i="1"/>
  <c r="C8" i="2"/>
  <c r="E8" i="2"/>
  <c r="G8" i="2"/>
  <c r="I8" i="2"/>
  <c r="K8" i="2"/>
  <c r="L8" i="2"/>
  <c r="B8" i="1"/>
  <c r="C8" i="3"/>
  <c r="E8" i="3"/>
  <c r="G8" i="3"/>
  <c r="I8" i="3"/>
  <c r="K8" i="3"/>
  <c r="M8" i="3"/>
  <c r="N8" i="3"/>
  <c r="C8" i="1"/>
  <c r="C8" i="4"/>
  <c r="D8" i="4"/>
  <c r="D8" i="1"/>
  <c r="D8" i="5"/>
  <c r="E8" i="1"/>
  <c r="G8" i="6"/>
  <c r="H8" i="6"/>
  <c r="F8" i="1"/>
  <c r="C8" i="7"/>
  <c r="E8" i="7"/>
  <c r="G8" i="7"/>
  <c r="H8" i="7"/>
  <c r="G8" i="1"/>
  <c r="C8" i="8"/>
  <c r="D8" i="8"/>
  <c r="H8" i="1"/>
  <c r="C8" i="9"/>
  <c r="D8" i="9"/>
  <c r="I8" i="1"/>
  <c r="C8" i="10"/>
  <c r="E8" i="10"/>
  <c r="F8" i="10"/>
  <c r="J8" i="1"/>
  <c r="C8" i="11"/>
  <c r="D8" i="11"/>
  <c r="K8" i="1"/>
  <c r="C8" i="12"/>
  <c r="D8" i="12"/>
  <c r="L8" i="1"/>
  <c r="C8" i="13"/>
  <c r="D8" i="13"/>
  <c r="M8" i="1"/>
  <c r="C8" i="14"/>
  <c r="D8" i="14"/>
  <c r="N8" i="1"/>
  <c r="C8" i="15"/>
  <c r="D8" i="15"/>
  <c r="O8" i="1"/>
  <c r="C9" i="2"/>
  <c r="E9" i="2"/>
  <c r="G9" i="2"/>
  <c r="I9" i="2"/>
  <c r="K9" i="2"/>
  <c r="L9" i="2"/>
  <c r="B9" i="1"/>
  <c r="C9" i="3"/>
  <c r="E9" i="3"/>
  <c r="G9" i="3"/>
  <c r="I9" i="3"/>
  <c r="K9" i="3"/>
  <c r="M9" i="3"/>
  <c r="N9" i="3"/>
  <c r="C9" i="1"/>
  <c r="C9" i="4"/>
  <c r="D9" i="4"/>
  <c r="D9" i="1"/>
  <c r="D9" i="5"/>
  <c r="E9" i="1"/>
  <c r="G9" i="6"/>
  <c r="H9" i="6"/>
  <c r="F9" i="1"/>
  <c r="C9" i="7"/>
  <c r="E9" i="7"/>
  <c r="G9" i="7"/>
  <c r="H9" i="7"/>
  <c r="G9" i="1"/>
  <c r="C9" i="8"/>
  <c r="D9" i="8"/>
  <c r="H9" i="1"/>
  <c r="C9" i="9"/>
  <c r="D9" i="9"/>
  <c r="I9" i="1"/>
  <c r="C9" i="10"/>
  <c r="E9" i="10"/>
  <c r="F9" i="10"/>
  <c r="J9" i="1"/>
  <c r="C9" i="11"/>
  <c r="D9" i="11"/>
  <c r="K9" i="1"/>
  <c r="C9" i="12"/>
  <c r="D9" i="12"/>
  <c r="L9" i="1"/>
  <c r="C9" i="13"/>
  <c r="D9" i="13"/>
  <c r="M9" i="1"/>
  <c r="C9" i="14"/>
  <c r="D9" i="14"/>
  <c r="N9" i="1"/>
  <c r="C9" i="15"/>
  <c r="D9" i="15"/>
  <c r="O9" i="1"/>
  <c r="C10" i="2"/>
  <c r="E10" i="2"/>
  <c r="G10" i="2"/>
  <c r="I10" i="2"/>
  <c r="K10" i="2"/>
  <c r="L10" i="2"/>
  <c r="B10" i="1"/>
  <c r="C10" i="3"/>
  <c r="E10" i="3"/>
  <c r="G10" i="3"/>
  <c r="I10" i="3"/>
  <c r="K10" i="3"/>
  <c r="M10" i="3"/>
  <c r="N10" i="3"/>
  <c r="C10" i="1"/>
  <c r="C10" i="4"/>
  <c r="D10" i="4"/>
  <c r="D10" i="1"/>
  <c r="D10" i="5"/>
  <c r="E10" i="1"/>
  <c r="G10" i="6"/>
  <c r="H10" i="6"/>
  <c r="F10" i="1"/>
  <c r="C10" i="7"/>
  <c r="E10" i="7"/>
  <c r="G10" i="7"/>
  <c r="H10" i="7"/>
  <c r="G10" i="1"/>
  <c r="C10" i="8"/>
  <c r="D10" i="8"/>
  <c r="H10" i="1"/>
  <c r="C10" i="9"/>
  <c r="D10" i="9"/>
  <c r="I10" i="1"/>
  <c r="C10" i="10"/>
  <c r="E10" i="10"/>
  <c r="F10" i="10"/>
  <c r="J10" i="1"/>
  <c r="C10" i="11"/>
  <c r="D10" i="11"/>
  <c r="K10" i="1"/>
  <c r="C10" i="12"/>
  <c r="D10" i="12"/>
  <c r="L10" i="1"/>
  <c r="C10" i="13"/>
  <c r="D10" i="13"/>
  <c r="M10" i="1"/>
  <c r="C10" i="14"/>
  <c r="D10" i="14"/>
  <c r="N10" i="1"/>
  <c r="C10" i="15"/>
  <c r="D10" i="15"/>
  <c r="O10" i="1"/>
  <c r="C11" i="2"/>
  <c r="E11" i="2"/>
  <c r="G11" i="2"/>
  <c r="I11" i="2"/>
  <c r="K11" i="2"/>
  <c r="L11" i="2"/>
  <c r="B11" i="1"/>
  <c r="C11" i="3"/>
  <c r="E11" i="3"/>
  <c r="G11" i="3"/>
  <c r="I11" i="3"/>
  <c r="K11" i="3"/>
  <c r="M11" i="3"/>
  <c r="N11" i="3"/>
  <c r="C11" i="1"/>
  <c r="C11" i="4"/>
  <c r="D11" i="4"/>
  <c r="D11" i="1"/>
  <c r="D11" i="5"/>
  <c r="E11" i="1"/>
  <c r="G11" i="6"/>
  <c r="H11" i="6"/>
  <c r="F11" i="1"/>
  <c r="C11" i="7"/>
  <c r="E11" i="7"/>
  <c r="G11" i="7"/>
  <c r="H11" i="7"/>
  <c r="G11" i="1"/>
  <c r="C11" i="8"/>
  <c r="D11" i="8"/>
  <c r="H11" i="1"/>
  <c r="C11" i="9"/>
  <c r="D11" i="9"/>
  <c r="I11" i="1"/>
  <c r="C11" i="10"/>
  <c r="E11" i="10"/>
  <c r="F11" i="10"/>
  <c r="J11" i="1"/>
  <c r="C11" i="11"/>
  <c r="D11" i="11"/>
  <c r="K11" i="1"/>
  <c r="C11" i="12"/>
  <c r="D11" i="12"/>
  <c r="L11" i="1"/>
  <c r="C11" i="13"/>
  <c r="D11" i="13"/>
  <c r="M11" i="1"/>
  <c r="C11" i="14"/>
  <c r="D11" i="14"/>
  <c r="N11" i="1"/>
  <c r="C11" i="15"/>
  <c r="D11" i="15"/>
  <c r="O11" i="1"/>
  <c r="C12" i="2"/>
  <c r="E12" i="2"/>
  <c r="G12" i="2"/>
  <c r="I12" i="2"/>
  <c r="K12" i="2"/>
  <c r="L12" i="2"/>
  <c r="B12" i="1"/>
  <c r="C12" i="3"/>
  <c r="E12" i="3"/>
  <c r="G12" i="3"/>
  <c r="I12" i="3"/>
  <c r="K12" i="3"/>
  <c r="M12" i="3"/>
  <c r="N12" i="3"/>
  <c r="C12" i="1"/>
  <c r="C12" i="4"/>
  <c r="D12" i="4"/>
  <c r="D12" i="1"/>
  <c r="D12" i="5"/>
  <c r="E12" i="1"/>
  <c r="G12" i="6"/>
  <c r="H12" i="6"/>
  <c r="F12" i="1"/>
  <c r="C12" i="7"/>
  <c r="E12" i="7"/>
  <c r="G12" i="7"/>
  <c r="H12" i="7"/>
  <c r="G12" i="1"/>
  <c r="C12" i="8"/>
  <c r="D12" i="8"/>
  <c r="H12" i="1"/>
  <c r="C12" i="9"/>
  <c r="D12" i="9"/>
  <c r="I12" i="1"/>
  <c r="C12" i="10"/>
  <c r="E12" i="10"/>
  <c r="F12" i="10"/>
  <c r="J12" i="1"/>
  <c r="C12" i="11"/>
  <c r="D12" i="11"/>
  <c r="K12" i="1"/>
  <c r="C12" i="12"/>
  <c r="D12" i="12"/>
  <c r="L12" i="1"/>
  <c r="C12" i="13"/>
  <c r="D12" i="13"/>
  <c r="M12" i="1"/>
  <c r="C12" i="14"/>
  <c r="D12" i="14"/>
  <c r="N12" i="1"/>
  <c r="C12" i="15"/>
  <c r="D12" i="15"/>
  <c r="O12" i="1"/>
  <c r="C13" i="2"/>
  <c r="E13" i="2"/>
  <c r="G13" i="2"/>
  <c r="I13" i="2"/>
  <c r="K13" i="2"/>
  <c r="L13" i="2"/>
  <c r="B13" i="1"/>
  <c r="C13" i="3"/>
  <c r="E13" i="3"/>
  <c r="G13" i="3"/>
  <c r="I13" i="3"/>
  <c r="K13" i="3"/>
  <c r="M13" i="3"/>
  <c r="N13" i="3"/>
  <c r="C13" i="1"/>
  <c r="C13" i="4"/>
  <c r="D13" i="4"/>
  <c r="D13" i="1"/>
  <c r="D13" i="5"/>
  <c r="E13" i="1"/>
  <c r="G13" i="6"/>
  <c r="H13" i="6"/>
  <c r="F13" i="1"/>
  <c r="C13" i="7"/>
  <c r="E13" i="7"/>
  <c r="G13" i="7"/>
  <c r="H13" i="7"/>
  <c r="G13" i="1"/>
  <c r="C13" i="8"/>
  <c r="D13" i="8"/>
  <c r="H13" i="1"/>
  <c r="C13" i="9"/>
  <c r="D13" i="9"/>
  <c r="I13" i="1"/>
  <c r="C13" i="10"/>
  <c r="E13" i="10"/>
  <c r="F13" i="10"/>
  <c r="J13" i="1"/>
  <c r="C13" i="11"/>
  <c r="D13" i="11"/>
  <c r="K13" i="1"/>
  <c r="C13" i="12"/>
  <c r="D13" i="12"/>
  <c r="L13" i="1"/>
  <c r="C13" i="13"/>
  <c r="D13" i="13"/>
  <c r="M13" i="1"/>
  <c r="C13" i="14"/>
  <c r="D13" i="14"/>
  <c r="N13" i="1"/>
  <c r="C13" i="15"/>
  <c r="D13" i="15"/>
  <c r="O13" i="1"/>
  <c r="C14" i="2"/>
  <c r="E14" i="2"/>
  <c r="G14" i="2"/>
  <c r="I14" i="2"/>
  <c r="K14" i="2"/>
  <c r="L14" i="2"/>
  <c r="B14" i="1"/>
  <c r="C14" i="3"/>
  <c r="E14" i="3"/>
  <c r="G14" i="3"/>
  <c r="I14" i="3"/>
  <c r="K14" i="3"/>
  <c r="M14" i="3"/>
  <c r="N14" i="3"/>
  <c r="C14" i="1"/>
  <c r="C14" i="4"/>
  <c r="D14" i="4"/>
  <c r="D14" i="1"/>
  <c r="D14" i="5"/>
  <c r="E14" i="1"/>
  <c r="G14" i="6"/>
  <c r="H14" i="6"/>
  <c r="F14" i="1"/>
  <c r="C14" i="7"/>
  <c r="E14" i="7"/>
  <c r="G14" i="7"/>
  <c r="H14" i="7"/>
  <c r="G14" i="1"/>
  <c r="C14" i="8"/>
  <c r="D14" i="8"/>
  <c r="H14" i="1"/>
  <c r="C14" i="9"/>
  <c r="D14" i="9"/>
  <c r="I14" i="1"/>
  <c r="C14" i="10"/>
  <c r="E14" i="10"/>
  <c r="F14" i="10"/>
  <c r="J14" i="1"/>
  <c r="C14" i="11"/>
  <c r="D14" i="11"/>
  <c r="K14" i="1"/>
  <c r="C14" i="12"/>
  <c r="D14" i="12"/>
  <c r="L14" i="1"/>
  <c r="C14" i="13"/>
  <c r="D14" i="13"/>
  <c r="M14" i="1"/>
  <c r="C14" i="14"/>
  <c r="D14" i="14"/>
  <c r="N14" i="1"/>
  <c r="C14" i="15"/>
  <c r="D14" i="15"/>
  <c r="O14" i="1"/>
  <c r="C15" i="2"/>
  <c r="E15" i="2"/>
  <c r="G15" i="2"/>
  <c r="I15" i="2"/>
  <c r="K15" i="2"/>
  <c r="L15" i="2"/>
  <c r="B15" i="1"/>
  <c r="C15" i="3"/>
  <c r="E15" i="3"/>
  <c r="G15" i="3"/>
  <c r="I15" i="3"/>
  <c r="K15" i="3"/>
  <c r="M15" i="3"/>
  <c r="N15" i="3"/>
  <c r="C15" i="1"/>
  <c r="C15" i="4"/>
  <c r="D15" i="4"/>
  <c r="D15" i="1"/>
  <c r="D15" i="5"/>
  <c r="E15" i="1"/>
  <c r="G15" i="6"/>
  <c r="H15" i="6"/>
  <c r="F15" i="1"/>
  <c r="C15" i="7"/>
  <c r="E15" i="7"/>
  <c r="G15" i="7"/>
  <c r="H15" i="7"/>
  <c r="G15" i="1"/>
  <c r="C15" i="8"/>
  <c r="D15" i="8"/>
  <c r="H15" i="1"/>
  <c r="C15" i="9"/>
  <c r="D15" i="9"/>
  <c r="I15" i="1"/>
  <c r="C15" i="10"/>
  <c r="E15" i="10"/>
  <c r="F15" i="10"/>
  <c r="J15" i="1"/>
  <c r="C15" i="11"/>
  <c r="D15" i="11"/>
  <c r="K15" i="1"/>
  <c r="C15" i="12"/>
  <c r="D15" i="12"/>
  <c r="L15" i="1"/>
  <c r="C15" i="13"/>
  <c r="D15" i="13"/>
  <c r="M15" i="1"/>
  <c r="C15" i="14"/>
  <c r="D15" i="14"/>
  <c r="N15" i="1"/>
  <c r="C15" i="15"/>
  <c r="D15" i="15"/>
  <c r="O15" i="1"/>
  <c r="C16" i="2"/>
  <c r="E16" i="2"/>
  <c r="G16" i="2"/>
  <c r="I16" i="2"/>
  <c r="K16" i="2"/>
  <c r="L16" i="2"/>
  <c r="B16" i="1"/>
  <c r="C16" i="3"/>
  <c r="E16" i="3"/>
  <c r="G16" i="3"/>
  <c r="I16" i="3"/>
  <c r="K16" i="3"/>
  <c r="M16" i="3"/>
  <c r="N16" i="3"/>
  <c r="C16" i="1"/>
  <c r="C16" i="4"/>
  <c r="D16" i="4"/>
  <c r="D16" i="1"/>
  <c r="D16" i="5"/>
  <c r="E16" i="1"/>
  <c r="G16" i="6"/>
  <c r="H16" i="6"/>
  <c r="F16" i="1"/>
  <c r="C16" i="7"/>
  <c r="E16" i="7"/>
  <c r="G16" i="7"/>
  <c r="H16" i="7"/>
  <c r="G16" i="1"/>
  <c r="C16" i="8"/>
  <c r="D16" i="8"/>
  <c r="H16" i="1"/>
  <c r="C16" i="9"/>
  <c r="D16" i="9"/>
  <c r="I16" i="1"/>
  <c r="C16" i="10"/>
  <c r="E16" i="10"/>
  <c r="F16" i="10"/>
  <c r="J16" i="1"/>
  <c r="C16" i="11"/>
  <c r="D16" i="11"/>
  <c r="K16" i="1"/>
  <c r="C16" i="12"/>
  <c r="D16" i="12"/>
  <c r="L16" i="1"/>
  <c r="C16" i="13"/>
  <c r="D16" i="13"/>
  <c r="M16" i="1"/>
  <c r="C16" i="14"/>
  <c r="D16" i="14"/>
  <c r="N16" i="1"/>
  <c r="C16" i="15"/>
  <c r="D16" i="15"/>
  <c r="O16" i="1"/>
  <c r="C17" i="2"/>
  <c r="E17" i="2"/>
  <c r="G17" i="2"/>
  <c r="I17" i="2"/>
  <c r="K17" i="2"/>
  <c r="L17" i="2"/>
  <c r="B17" i="1"/>
  <c r="C17" i="3"/>
  <c r="E17" i="3"/>
  <c r="G17" i="3"/>
  <c r="I17" i="3"/>
  <c r="K17" i="3"/>
  <c r="M17" i="3"/>
  <c r="N17" i="3"/>
  <c r="C17" i="1"/>
  <c r="C17" i="4"/>
  <c r="D17" i="4"/>
  <c r="D17" i="1"/>
  <c r="D17" i="5"/>
  <c r="E17" i="1"/>
  <c r="G17" i="6"/>
  <c r="H17" i="6"/>
  <c r="F17" i="1"/>
  <c r="C17" i="7"/>
  <c r="E17" i="7"/>
  <c r="G17" i="7"/>
  <c r="H17" i="7"/>
  <c r="G17" i="1"/>
  <c r="C17" i="8"/>
  <c r="D17" i="8"/>
  <c r="H17" i="1"/>
  <c r="C17" i="9"/>
  <c r="D17" i="9"/>
  <c r="I17" i="1"/>
  <c r="C17" i="10"/>
  <c r="E17" i="10"/>
  <c r="F17" i="10"/>
  <c r="J17" i="1"/>
  <c r="C17" i="11"/>
  <c r="D17" i="11"/>
  <c r="K17" i="1"/>
  <c r="C17" i="12"/>
  <c r="D17" i="12"/>
  <c r="L17" i="1"/>
  <c r="C17" i="13"/>
  <c r="D17" i="13"/>
  <c r="M17" i="1"/>
  <c r="C17" i="14"/>
  <c r="D17" i="14"/>
  <c r="N17" i="1"/>
  <c r="C17" i="15"/>
  <c r="D17" i="15"/>
  <c r="O17" i="1"/>
  <c r="C18" i="2"/>
  <c r="E18" i="2"/>
  <c r="G18" i="2"/>
  <c r="I18" i="2"/>
  <c r="K18" i="2"/>
  <c r="L18" i="2"/>
  <c r="B18" i="1"/>
  <c r="C18" i="3"/>
  <c r="E18" i="3"/>
  <c r="G18" i="3"/>
  <c r="I18" i="3"/>
  <c r="K18" i="3"/>
  <c r="M18" i="3"/>
  <c r="N18" i="3"/>
  <c r="C18" i="1"/>
  <c r="C18" i="4"/>
  <c r="D18" i="4"/>
  <c r="D18" i="1"/>
  <c r="D18" i="5"/>
  <c r="E18" i="1"/>
  <c r="G18" i="6"/>
  <c r="H18" i="6"/>
  <c r="F18" i="1"/>
  <c r="C18" i="7"/>
  <c r="E18" i="7"/>
  <c r="G18" i="7"/>
  <c r="H18" i="7"/>
  <c r="G18" i="1"/>
  <c r="C18" i="8"/>
  <c r="D18" i="8"/>
  <c r="H18" i="1"/>
  <c r="C18" i="9"/>
  <c r="D18" i="9"/>
  <c r="I18" i="1"/>
  <c r="C18" i="10"/>
  <c r="E18" i="10"/>
  <c r="F18" i="10"/>
  <c r="J18" i="1"/>
  <c r="C18" i="11"/>
  <c r="D18" i="11"/>
  <c r="K18" i="1"/>
  <c r="C18" i="12"/>
  <c r="D18" i="12"/>
  <c r="L18" i="1"/>
  <c r="C18" i="13"/>
  <c r="D18" i="13"/>
  <c r="M18" i="1"/>
  <c r="C18" i="14"/>
  <c r="D18" i="14"/>
  <c r="N18" i="1"/>
  <c r="C18" i="15"/>
  <c r="D18" i="15"/>
  <c r="O18" i="1"/>
  <c r="C19" i="2"/>
  <c r="E19" i="2"/>
  <c r="G19" i="2"/>
  <c r="I19" i="2"/>
  <c r="K19" i="2"/>
  <c r="L19" i="2"/>
  <c r="B19" i="1"/>
  <c r="C19" i="3"/>
  <c r="E19" i="3"/>
  <c r="G19" i="3"/>
  <c r="I19" i="3"/>
  <c r="K19" i="3"/>
  <c r="M19" i="3"/>
  <c r="N19" i="3"/>
  <c r="C19" i="1"/>
  <c r="C19" i="4"/>
  <c r="D19" i="4"/>
  <c r="D19" i="1"/>
  <c r="D19" i="5"/>
  <c r="E19" i="1"/>
  <c r="G19" i="6"/>
  <c r="H19" i="6"/>
  <c r="F19" i="1"/>
  <c r="C19" i="7"/>
  <c r="E19" i="7"/>
  <c r="G19" i="7"/>
  <c r="H19" i="7"/>
  <c r="G19" i="1"/>
  <c r="C19" i="8"/>
  <c r="D19" i="8"/>
  <c r="H19" i="1"/>
  <c r="C19" i="9"/>
  <c r="D19" i="9"/>
  <c r="I19" i="1"/>
  <c r="C19" i="10"/>
  <c r="E19" i="10"/>
  <c r="F19" i="10"/>
  <c r="J19" i="1"/>
  <c r="C19" i="11"/>
  <c r="D19" i="11"/>
  <c r="K19" i="1"/>
  <c r="C19" i="12"/>
  <c r="D19" i="12"/>
  <c r="L19" i="1"/>
  <c r="C19" i="13"/>
  <c r="D19" i="13"/>
  <c r="M19" i="1"/>
  <c r="C19" i="14"/>
  <c r="D19" i="14"/>
  <c r="N19" i="1"/>
  <c r="C19" i="15"/>
  <c r="D19" i="15"/>
  <c r="O19" i="1"/>
  <c r="C20" i="2"/>
  <c r="E20" i="2"/>
  <c r="G20" i="2"/>
  <c r="I20" i="2"/>
  <c r="K20" i="2"/>
  <c r="L20" i="2"/>
  <c r="B20" i="1"/>
  <c r="C20" i="3"/>
  <c r="E20" i="3"/>
  <c r="G20" i="3"/>
  <c r="I20" i="3"/>
  <c r="K20" i="3"/>
  <c r="M20" i="3"/>
  <c r="N20" i="3"/>
  <c r="C20" i="1"/>
  <c r="C20" i="4"/>
  <c r="D20" i="4"/>
  <c r="D20" i="1"/>
  <c r="D20" i="5"/>
  <c r="E20" i="1"/>
  <c r="G20" i="6"/>
  <c r="H20" i="6"/>
  <c r="F20" i="1"/>
  <c r="C20" i="7"/>
  <c r="E20" i="7"/>
  <c r="G20" i="7"/>
  <c r="H20" i="7"/>
  <c r="G20" i="1"/>
  <c r="C20" i="8"/>
  <c r="D20" i="8"/>
  <c r="H20" i="1"/>
  <c r="C20" i="9"/>
  <c r="D20" i="9"/>
  <c r="I20" i="1"/>
  <c r="C20" i="10"/>
  <c r="E20" i="10"/>
  <c r="F20" i="10"/>
  <c r="J20" i="1"/>
  <c r="C20" i="11"/>
  <c r="D20" i="11"/>
  <c r="K20" i="1"/>
  <c r="C20" i="12"/>
  <c r="D20" i="12"/>
  <c r="L20" i="1"/>
  <c r="C20" i="13"/>
  <c r="D20" i="13"/>
  <c r="M20" i="1"/>
  <c r="C20" i="14"/>
  <c r="D20" i="14"/>
  <c r="N20" i="1"/>
  <c r="C20" i="15"/>
  <c r="D20" i="15"/>
  <c r="O20" i="1"/>
  <c r="I21" i="2"/>
  <c r="K21" i="2"/>
  <c r="C21" i="2"/>
  <c r="E21" i="2"/>
  <c r="G21" i="2"/>
  <c r="L21" i="2"/>
  <c r="B21" i="1"/>
  <c r="C21" i="3"/>
  <c r="E21" i="3"/>
  <c r="G21" i="3"/>
  <c r="I21" i="3"/>
  <c r="K21" i="3"/>
  <c r="M21" i="3"/>
  <c r="N21" i="3"/>
  <c r="C21" i="1"/>
  <c r="C21" i="4"/>
  <c r="D21" i="4"/>
  <c r="D21" i="1"/>
  <c r="D21" i="5"/>
  <c r="E21" i="1"/>
  <c r="G21" i="6"/>
  <c r="H21" i="6"/>
  <c r="F21" i="1"/>
  <c r="C21" i="7"/>
  <c r="E21" i="7"/>
  <c r="G21" i="7"/>
  <c r="H21" i="7"/>
  <c r="G21" i="1"/>
  <c r="C21" i="8"/>
  <c r="D21" i="8"/>
  <c r="H21" i="1"/>
  <c r="C21" i="9"/>
  <c r="D21" i="9"/>
  <c r="I21" i="1"/>
  <c r="C21" i="10"/>
  <c r="E21" i="10"/>
  <c r="F21" i="10"/>
  <c r="J21" i="1"/>
  <c r="C21" i="11"/>
  <c r="D21" i="11"/>
  <c r="K21" i="1"/>
  <c r="C21" i="12"/>
  <c r="D21" i="12"/>
  <c r="L21" i="1"/>
  <c r="C21" i="13"/>
  <c r="D21" i="13"/>
  <c r="M21" i="1"/>
  <c r="C21" i="14"/>
  <c r="D21" i="14"/>
  <c r="N21" i="1"/>
  <c r="C21" i="15"/>
  <c r="D21" i="15"/>
  <c r="O21" i="1"/>
  <c r="C22" i="2"/>
  <c r="E22" i="2"/>
  <c r="G22" i="2"/>
  <c r="I22" i="2"/>
  <c r="K22" i="2"/>
  <c r="L22" i="2"/>
  <c r="B22" i="1"/>
  <c r="C22" i="3"/>
  <c r="E22" i="3"/>
  <c r="G22" i="3"/>
  <c r="I22" i="3"/>
  <c r="K22" i="3"/>
  <c r="M22" i="3"/>
  <c r="N22" i="3"/>
  <c r="C22" i="1"/>
  <c r="C22" i="4"/>
  <c r="D22" i="4"/>
  <c r="D22" i="1"/>
  <c r="D22" i="5"/>
  <c r="E22" i="1"/>
  <c r="G22" i="6"/>
  <c r="H22" i="6"/>
  <c r="F22" i="1"/>
  <c r="C22" i="7"/>
  <c r="E22" i="7"/>
  <c r="G22" i="7"/>
  <c r="H22" i="7"/>
  <c r="G22" i="1"/>
  <c r="C22" i="8"/>
  <c r="D22" i="8"/>
  <c r="H22" i="1"/>
  <c r="C22" i="9"/>
  <c r="D22" i="9"/>
  <c r="I22" i="1"/>
  <c r="C22" i="10"/>
  <c r="E22" i="10"/>
  <c r="F22" i="10"/>
  <c r="J22" i="1"/>
  <c r="C22" i="11"/>
  <c r="D22" i="11"/>
  <c r="K22" i="1"/>
  <c r="C22" i="12"/>
  <c r="D22" i="12"/>
  <c r="L22" i="1"/>
  <c r="C22" i="13"/>
  <c r="D22" i="13"/>
  <c r="M22" i="1"/>
  <c r="C22" i="14"/>
  <c r="D22" i="14"/>
  <c r="N22" i="1"/>
  <c r="C22" i="15"/>
  <c r="D22" i="15"/>
  <c r="O22" i="1"/>
  <c r="C23" i="2"/>
  <c r="E23" i="2"/>
  <c r="G23" i="2"/>
  <c r="I23" i="2"/>
  <c r="K23" i="2"/>
  <c r="L23" i="2"/>
  <c r="B23" i="1"/>
  <c r="C23" i="3"/>
  <c r="E23" i="3"/>
  <c r="G23" i="3"/>
  <c r="I23" i="3"/>
  <c r="K23" i="3"/>
  <c r="M23" i="3"/>
  <c r="N23" i="3"/>
  <c r="C23" i="1"/>
  <c r="C23" i="4"/>
  <c r="D23" i="4"/>
  <c r="D23" i="1"/>
  <c r="D23" i="5"/>
  <c r="E23" i="1"/>
  <c r="G23" i="6"/>
  <c r="H23" i="6"/>
  <c r="F23" i="1"/>
  <c r="C23" i="7"/>
  <c r="E23" i="7"/>
  <c r="G23" i="7"/>
  <c r="H23" i="7"/>
  <c r="G23" i="1"/>
  <c r="C23" i="8"/>
  <c r="D23" i="8"/>
  <c r="H23" i="1"/>
  <c r="C23" i="9"/>
  <c r="D23" i="9"/>
  <c r="I23" i="1"/>
  <c r="C23" i="10"/>
  <c r="E23" i="10"/>
  <c r="F23" i="10"/>
  <c r="J23" i="1"/>
  <c r="C23" i="11"/>
  <c r="D23" i="11"/>
  <c r="K23" i="1"/>
  <c r="C23" i="12"/>
  <c r="D23" i="12"/>
  <c r="L23" i="1"/>
  <c r="C23" i="13"/>
  <c r="D23" i="13"/>
  <c r="M23" i="1"/>
  <c r="C23" i="14"/>
  <c r="D23" i="14"/>
  <c r="N23" i="1"/>
  <c r="C23" i="15"/>
  <c r="D23" i="15"/>
  <c r="O23" i="1"/>
  <c r="C24" i="2"/>
  <c r="E24" i="2"/>
  <c r="G24" i="2"/>
  <c r="I24" i="2"/>
  <c r="K24" i="2"/>
  <c r="L24" i="2"/>
  <c r="B24" i="1"/>
  <c r="C24" i="3"/>
  <c r="E24" i="3"/>
  <c r="G24" i="3"/>
  <c r="I24" i="3"/>
  <c r="K24" i="3"/>
  <c r="M24" i="3"/>
  <c r="N24" i="3"/>
  <c r="C24" i="1"/>
  <c r="C24" i="4"/>
  <c r="D24" i="4"/>
  <c r="D24" i="1"/>
  <c r="D24" i="5"/>
  <c r="E24" i="1"/>
  <c r="G24" i="6"/>
  <c r="H24" i="6"/>
  <c r="F24" i="1"/>
  <c r="C24" i="7"/>
  <c r="E24" i="7"/>
  <c r="G24" i="7"/>
  <c r="H24" i="7"/>
  <c r="G24" i="1"/>
  <c r="C24" i="8"/>
  <c r="D24" i="8"/>
  <c r="H24" i="1"/>
  <c r="C24" i="9"/>
  <c r="D24" i="9"/>
  <c r="I24" i="1"/>
  <c r="C24" i="10"/>
  <c r="E24" i="10"/>
  <c r="F24" i="10"/>
  <c r="J24" i="1"/>
  <c r="C24" i="11"/>
  <c r="D24" i="11"/>
  <c r="K24" i="1"/>
  <c r="C24" i="12"/>
  <c r="D24" i="12"/>
  <c r="L24" i="1"/>
  <c r="C24" i="13"/>
  <c r="D24" i="13"/>
  <c r="M24" i="1"/>
  <c r="C24" i="14"/>
  <c r="D24" i="14"/>
  <c r="N24" i="1"/>
  <c r="C24" i="15"/>
  <c r="D24" i="15"/>
  <c r="O24" i="1"/>
  <c r="C25" i="2"/>
  <c r="E25" i="2"/>
  <c r="G25" i="2"/>
  <c r="I25" i="2"/>
  <c r="K25" i="2"/>
  <c r="L25" i="2"/>
  <c r="B25" i="1"/>
  <c r="C25" i="3"/>
  <c r="E25" i="3"/>
  <c r="G25" i="3"/>
  <c r="I25" i="3"/>
  <c r="K25" i="3"/>
  <c r="M25" i="3"/>
  <c r="N25" i="3"/>
  <c r="C25" i="1"/>
  <c r="C25" i="4"/>
  <c r="D25" i="4"/>
  <c r="D25" i="1"/>
  <c r="D25" i="5"/>
  <c r="E25" i="1"/>
  <c r="G25" i="6"/>
  <c r="H25" i="6"/>
  <c r="F25" i="1"/>
  <c r="C25" i="7"/>
  <c r="E25" i="7"/>
  <c r="G25" i="7"/>
  <c r="H25" i="7"/>
  <c r="G25" i="1"/>
  <c r="C25" i="8"/>
  <c r="D25" i="8"/>
  <c r="H25" i="1"/>
  <c r="C25" i="9"/>
  <c r="D25" i="9"/>
  <c r="I25" i="1"/>
  <c r="C25" i="10"/>
  <c r="E25" i="10"/>
  <c r="F25" i="10"/>
  <c r="J25" i="1"/>
  <c r="C25" i="11"/>
  <c r="D25" i="11"/>
  <c r="K25" i="1"/>
  <c r="C25" i="12"/>
  <c r="D25" i="12"/>
  <c r="L25" i="1"/>
  <c r="C25" i="13"/>
  <c r="D25" i="13"/>
  <c r="M25" i="1"/>
  <c r="C25" i="14"/>
  <c r="D25" i="14"/>
  <c r="N25" i="1"/>
  <c r="C25" i="15"/>
  <c r="D25" i="15"/>
  <c r="O25" i="1"/>
  <c r="C26" i="2"/>
  <c r="E26" i="2"/>
  <c r="G26" i="2"/>
  <c r="I26" i="2"/>
  <c r="K26" i="2"/>
  <c r="L26" i="2"/>
  <c r="B26" i="1"/>
  <c r="C26" i="3"/>
  <c r="E26" i="3"/>
  <c r="G26" i="3"/>
  <c r="I26" i="3"/>
  <c r="K26" i="3"/>
  <c r="M26" i="3"/>
  <c r="N26" i="3"/>
  <c r="C26" i="1"/>
  <c r="C26" i="4"/>
  <c r="D26" i="4"/>
  <c r="D26" i="1"/>
  <c r="D26" i="5"/>
  <c r="E26" i="1"/>
  <c r="G26" i="6"/>
  <c r="H26" i="6"/>
  <c r="F26" i="1"/>
  <c r="C26" i="7"/>
  <c r="E26" i="7"/>
  <c r="G26" i="7"/>
  <c r="H26" i="7"/>
  <c r="G26" i="1"/>
  <c r="C26" i="8"/>
  <c r="D26" i="8"/>
  <c r="H26" i="1"/>
  <c r="C26" i="9"/>
  <c r="D26" i="9"/>
  <c r="I26" i="1"/>
  <c r="C26" i="10"/>
  <c r="E26" i="10"/>
  <c r="F26" i="10"/>
  <c r="J26" i="1"/>
  <c r="C26" i="11"/>
  <c r="D26" i="11"/>
  <c r="K26" i="1"/>
  <c r="C26" i="12"/>
  <c r="D26" i="12"/>
  <c r="L26" i="1"/>
  <c r="C26" i="13"/>
  <c r="D26" i="13"/>
  <c r="M26" i="1"/>
  <c r="C26" i="14"/>
  <c r="D26" i="14"/>
  <c r="N26" i="1"/>
  <c r="C26" i="15"/>
  <c r="D26" i="15"/>
  <c r="O26" i="1"/>
  <c r="C27" i="2"/>
  <c r="E27" i="2"/>
  <c r="G27" i="2"/>
  <c r="I27" i="2"/>
  <c r="K27" i="2"/>
  <c r="L27" i="2"/>
  <c r="B27" i="1"/>
  <c r="C27" i="3"/>
  <c r="E27" i="3"/>
  <c r="G27" i="3"/>
  <c r="I27" i="3"/>
  <c r="K27" i="3"/>
  <c r="M27" i="3"/>
  <c r="N27" i="3"/>
  <c r="C27" i="1"/>
  <c r="C27" i="4"/>
  <c r="D27" i="4"/>
  <c r="D27" i="1"/>
  <c r="D27" i="5"/>
  <c r="E27" i="1"/>
  <c r="G27" i="6"/>
  <c r="H27" i="6"/>
  <c r="F27" i="1"/>
  <c r="C27" i="7"/>
  <c r="E27" i="7"/>
  <c r="G27" i="7"/>
  <c r="H27" i="7"/>
  <c r="G27" i="1"/>
  <c r="C27" i="8"/>
  <c r="D27" i="8"/>
  <c r="H27" i="1"/>
  <c r="C27" i="9"/>
  <c r="D27" i="9"/>
  <c r="I27" i="1"/>
  <c r="C27" i="10"/>
  <c r="E27" i="10"/>
  <c r="F27" i="10"/>
  <c r="J27" i="1"/>
  <c r="C27" i="11"/>
  <c r="D27" i="11"/>
  <c r="K27" i="1"/>
  <c r="C27" i="12"/>
  <c r="D27" i="12"/>
  <c r="L27" i="1"/>
  <c r="C27" i="13"/>
  <c r="D27" i="13"/>
  <c r="M27" i="1"/>
  <c r="C27" i="14"/>
  <c r="D27" i="14"/>
  <c r="N27" i="1"/>
  <c r="C27" i="15"/>
  <c r="D27" i="15"/>
  <c r="O27" i="1"/>
  <c r="C28" i="2"/>
  <c r="E28" i="2"/>
  <c r="G28" i="2"/>
  <c r="I28" i="2"/>
  <c r="K28" i="2"/>
  <c r="L28" i="2"/>
  <c r="B28" i="1"/>
  <c r="C28" i="3"/>
  <c r="E28" i="3"/>
  <c r="G28" i="3"/>
  <c r="I28" i="3"/>
  <c r="K28" i="3"/>
  <c r="M28" i="3"/>
  <c r="N28" i="3"/>
  <c r="C28" i="1"/>
  <c r="C28" i="4"/>
  <c r="D28" i="4"/>
  <c r="D28" i="1"/>
  <c r="D28" i="5"/>
  <c r="E28" i="1"/>
  <c r="G28" i="6"/>
  <c r="H28" i="6"/>
  <c r="F28" i="1"/>
  <c r="C28" i="7"/>
  <c r="E28" i="7"/>
  <c r="G28" i="7"/>
  <c r="H28" i="7"/>
  <c r="G28" i="1"/>
  <c r="C28" i="8"/>
  <c r="D28" i="8"/>
  <c r="H28" i="1"/>
  <c r="C28" i="9"/>
  <c r="D28" i="9"/>
  <c r="I28" i="1"/>
  <c r="C28" i="10"/>
  <c r="E28" i="10"/>
  <c r="F28" i="10"/>
  <c r="J28" i="1"/>
  <c r="C28" i="11"/>
  <c r="D28" i="11"/>
  <c r="K28" i="1"/>
  <c r="C28" i="12"/>
  <c r="D28" i="12"/>
  <c r="L28" i="1"/>
  <c r="C28" i="13"/>
  <c r="D28" i="13"/>
  <c r="M28" i="1"/>
  <c r="C28" i="14"/>
  <c r="D28" i="14"/>
  <c r="N28" i="1"/>
  <c r="C28" i="15"/>
  <c r="D28" i="15"/>
  <c r="O28" i="1"/>
  <c r="C29" i="2"/>
  <c r="E29" i="2"/>
  <c r="G29" i="2"/>
  <c r="I29" i="2"/>
  <c r="K29" i="2"/>
  <c r="L29" i="2"/>
  <c r="B29" i="1"/>
  <c r="C29" i="3"/>
  <c r="E29" i="3"/>
  <c r="G29" i="3"/>
  <c r="I29" i="3"/>
  <c r="K29" i="3"/>
  <c r="M29" i="3"/>
  <c r="N29" i="3"/>
  <c r="C29" i="1"/>
  <c r="C29" i="4"/>
  <c r="D29" i="4"/>
  <c r="D29" i="1"/>
  <c r="D29" i="5"/>
  <c r="E29" i="1"/>
  <c r="G29" i="6"/>
  <c r="H29" i="6"/>
  <c r="F29" i="1"/>
  <c r="C29" i="7"/>
  <c r="E29" i="7"/>
  <c r="G29" i="7"/>
  <c r="H29" i="7"/>
  <c r="G29" i="1"/>
  <c r="C29" i="8"/>
  <c r="D29" i="8"/>
  <c r="H29" i="1"/>
  <c r="C29" i="9"/>
  <c r="D29" i="9"/>
  <c r="I29" i="1"/>
  <c r="C29" i="10"/>
  <c r="E29" i="10"/>
  <c r="F29" i="10"/>
  <c r="J29" i="1"/>
  <c r="C29" i="11"/>
  <c r="D29" i="11"/>
  <c r="K29" i="1"/>
  <c r="C29" i="12"/>
  <c r="D29" i="12"/>
  <c r="L29" i="1"/>
  <c r="C29" i="13"/>
  <c r="D29" i="13"/>
  <c r="M29" i="1"/>
  <c r="C29" i="14"/>
  <c r="D29" i="14"/>
  <c r="N29" i="1"/>
  <c r="C29" i="15"/>
  <c r="D29" i="15"/>
  <c r="O29" i="1"/>
  <c r="C30" i="2"/>
  <c r="E30" i="2"/>
  <c r="G30" i="2"/>
  <c r="I30" i="2"/>
  <c r="K30" i="2"/>
  <c r="L30" i="2"/>
  <c r="B30" i="1"/>
  <c r="C30" i="3"/>
  <c r="E30" i="3"/>
  <c r="G30" i="3"/>
  <c r="I30" i="3"/>
  <c r="K30" i="3"/>
  <c r="M30" i="3"/>
  <c r="N30" i="3"/>
  <c r="C30" i="1"/>
  <c r="C30" i="4"/>
  <c r="D30" i="4"/>
  <c r="D30" i="1"/>
  <c r="D30" i="5"/>
  <c r="E30" i="1"/>
  <c r="G30" i="6"/>
  <c r="H30" i="6"/>
  <c r="F30" i="1"/>
  <c r="C30" i="7"/>
  <c r="E30" i="7"/>
  <c r="G30" i="7"/>
  <c r="H30" i="7"/>
  <c r="G30" i="1"/>
  <c r="C30" i="8"/>
  <c r="D30" i="8"/>
  <c r="H30" i="1"/>
  <c r="C30" i="9"/>
  <c r="D30" i="9"/>
  <c r="I30" i="1"/>
  <c r="C30" i="10"/>
  <c r="E30" i="10"/>
  <c r="F30" i="10"/>
  <c r="J30" i="1"/>
  <c r="C30" i="11"/>
  <c r="D30" i="11"/>
  <c r="K30" i="1"/>
  <c r="C30" i="12"/>
  <c r="D30" i="12"/>
  <c r="L30" i="1"/>
  <c r="C30" i="13"/>
  <c r="D30" i="13"/>
  <c r="M30" i="1"/>
  <c r="C30" i="14"/>
  <c r="D30" i="14"/>
  <c r="N30" i="1"/>
  <c r="C30" i="15"/>
  <c r="D30" i="15"/>
  <c r="O30" i="1"/>
  <c r="C31" i="2"/>
  <c r="E31" i="2"/>
  <c r="G31" i="2"/>
  <c r="I31" i="2"/>
  <c r="K31" i="2"/>
  <c r="L31" i="2"/>
  <c r="B31" i="1"/>
  <c r="C31" i="3"/>
  <c r="E31" i="3"/>
  <c r="G31" i="3"/>
  <c r="I31" i="3"/>
  <c r="K31" i="3"/>
  <c r="M31" i="3"/>
  <c r="N31" i="3"/>
  <c r="C31" i="1"/>
  <c r="C31" i="4"/>
  <c r="D31" i="4"/>
  <c r="D31" i="1"/>
  <c r="D31" i="5"/>
  <c r="E31" i="1"/>
  <c r="G31" i="6"/>
  <c r="H31" i="6"/>
  <c r="F31" i="1"/>
  <c r="C31" i="7"/>
  <c r="E31" i="7"/>
  <c r="G31" i="7"/>
  <c r="H31" i="7"/>
  <c r="G31" i="1"/>
  <c r="C31" i="8"/>
  <c r="D31" i="8"/>
  <c r="H31" i="1"/>
  <c r="C31" i="9"/>
  <c r="D31" i="9"/>
  <c r="I31" i="1"/>
  <c r="C31" i="10"/>
  <c r="E31" i="10"/>
  <c r="F31" i="10"/>
  <c r="J31" i="1"/>
  <c r="C31" i="11"/>
  <c r="D31" i="11"/>
  <c r="K31" i="1"/>
  <c r="C31" i="12"/>
  <c r="D31" i="12"/>
  <c r="L31" i="1"/>
  <c r="C31" i="13"/>
  <c r="D31" i="13"/>
  <c r="M31" i="1"/>
  <c r="C31" i="14"/>
  <c r="D31" i="14"/>
  <c r="N31" i="1"/>
  <c r="C31" i="15"/>
  <c r="D31" i="15"/>
  <c r="O31" i="1"/>
  <c r="C32" i="2"/>
  <c r="E32" i="2"/>
  <c r="G32" i="2"/>
  <c r="I32" i="2"/>
  <c r="K32" i="2"/>
  <c r="L32" i="2"/>
  <c r="B32" i="1"/>
  <c r="C32" i="3"/>
  <c r="E32" i="3"/>
  <c r="G32" i="3"/>
  <c r="I32" i="3"/>
  <c r="K32" i="3"/>
  <c r="M32" i="3"/>
  <c r="N32" i="3"/>
  <c r="C32" i="1"/>
  <c r="C32" i="4"/>
  <c r="D32" i="4"/>
  <c r="D32" i="1"/>
  <c r="D32" i="5"/>
  <c r="E32" i="1"/>
  <c r="G32" i="6"/>
  <c r="H32" i="6"/>
  <c r="F32" i="1"/>
  <c r="C32" i="7"/>
  <c r="E32" i="7"/>
  <c r="G32" i="7"/>
  <c r="H32" i="7"/>
  <c r="G32" i="1"/>
  <c r="C32" i="8"/>
  <c r="D32" i="8"/>
  <c r="H32" i="1"/>
  <c r="C32" i="9"/>
  <c r="D32" i="9"/>
  <c r="I32" i="1"/>
  <c r="C32" i="10"/>
  <c r="E32" i="10"/>
  <c r="F32" i="10"/>
  <c r="J32" i="1"/>
  <c r="C32" i="11"/>
  <c r="D32" i="11"/>
  <c r="K32" i="1"/>
  <c r="C32" i="12"/>
  <c r="D32" i="12"/>
  <c r="L32" i="1"/>
  <c r="C32" i="13"/>
  <c r="D32" i="13"/>
  <c r="M32" i="1"/>
  <c r="C32" i="14"/>
  <c r="D32" i="14"/>
  <c r="N32" i="1"/>
  <c r="C32" i="15"/>
  <c r="D32" i="15"/>
  <c r="O32" i="1"/>
  <c r="C33" i="2"/>
  <c r="E33" i="2"/>
  <c r="G33" i="2"/>
  <c r="I33" i="2"/>
  <c r="K33" i="2"/>
  <c r="L33" i="2"/>
  <c r="B33" i="1"/>
  <c r="C33" i="3"/>
  <c r="E33" i="3"/>
  <c r="G33" i="3"/>
  <c r="I33" i="3"/>
  <c r="K33" i="3"/>
  <c r="M33" i="3"/>
  <c r="N33" i="3"/>
  <c r="C33" i="1"/>
  <c r="C33" i="4"/>
  <c r="D33" i="4"/>
  <c r="D33" i="1"/>
  <c r="D33" i="5"/>
  <c r="E33" i="1"/>
  <c r="G33" i="6"/>
  <c r="H33" i="6"/>
  <c r="F33" i="1"/>
  <c r="C33" i="7"/>
  <c r="E33" i="7"/>
  <c r="G33" i="7"/>
  <c r="H33" i="7"/>
  <c r="G33" i="1"/>
  <c r="C33" i="8"/>
  <c r="D33" i="8"/>
  <c r="H33" i="1"/>
  <c r="C33" i="9"/>
  <c r="D33" i="9"/>
  <c r="I33" i="1"/>
  <c r="C33" i="10"/>
  <c r="E33" i="10"/>
  <c r="F33" i="10"/>
  <c r="J33" i="1"/>
  <c r="C33" i="11"/>
  <c r="D33" i="11"/>
  <c r="K33" i="1"/>
  <c r="C33" i="12"/>
  <c r="D33" i="12"/>
  <c r="L33" i="1"/>
  <c r="C33" i="13"/>
  <c r="D33" i="13"/>
  <c r="M33" i="1"/>
  <c r="C33" i="14"/>
  <c r="D33" i="14"/>
  <c r="N33" i="1"/>
  <c r="C33" i="15"/>
  <c r="D33" i="15"/>
  <c r="O33" i="1"/>
  <c r="C34" i="2"/>
  <c r="E34" i="2"/>
  <c r="G34" i="2"/>
  <c r="I34" i="2"/>
  <c r="K34" i="2"/>
  <c r="L34" i="2"/>
  <c r="B34" i="1"/>
  <c r="C34" i="3"/>
  <c r="E34" i="3"/>
  <c r="G34" i="3"/>
  <c r="I34" i="3"/>
  <c r="K34" i="3"/>
  <c r="M34" i="3"/>
  <c r="N34" i="3"/>
  <c r="C34" i="1"/>
  <c r="C34" i="4"/>
  <c r="D34" i="4"/>
  <c r="D34" i="1"/>
  <c r="D34" i="5"/>
  <c r="E34" i="1"/>
  <c r="G34" i="6"/>
  <c r="H34" i="6"/>
  <c r="F34" i="1"/>
  <c r="C34" i="7"/>
  <c r="E34" i="7"/>
  <c r="G34" i="7"/>
  <c r="H34" i="7"/>
  <c r="G34" i="1"/>
  <c r="C34" i="8"/>
  <c r="D34" i="8"/>
  <c r="H34" i="1"/>
  <c r="C34" i="9"/>
  <c r="D34" i="9"/>
  <c r="I34" i="1"/>
  <c r="C34" i="10"/>
  <c r="E34" i="10"/>
  <c r="F34" i="10"/>
  <c r="J34" i="1"/>
  <c r="C34" i="11"/>
  <c r="D34" i="11"/>
  <c r="K34" i="1"/>
  <c r="C34" i="12"/>
  <c r="D34" i="12"/>
  <c r="L34" i="1"/>
  <c r="C34" i="13"/>
  <c r="D34" i="13"/>
  <c r="M34" i="1"/>
  <c r="C34" i="14"/>
  <c r="D34" i="14"/>
  <c r="N34" i="1"/>
  <c r="C34" i="15"/>
  <c r="D34" i="15"/>
  <c r="O34" i="1"/>
  <c r="C35" i="2"/>
  <c r="E35" i="2"/>
  <c r="G35" i="2"/>
  <c r="I35" i="2"/>
  <c r="K35" i="2"/>
  <c r="L35" i="2"/>
  <c r="B35" i="1"/>
  <c r="C35" i="3"/>
  <c r="E35" i="3"/>
  <c r="G35" i="3"/>
  <c r="I35" i="3"/>
  <c r="K35" i="3"/>
  <c r="M35" i="3"/>
  <c r="N35" i="3"/>
  <c r="C35" i="1"/>
  <c r="C35" i="4"/>
  <c r="D35" i="4"/>
  <c r="D35" i="1"/>
  <c r="D35" i="5"/>
  <c r="E35" i="1"/>
  <c r="G35" i="6"/>
  <c r="H35" i="6"/>
  <c r="F35" i="1"/>
  <c r="C35" i="7"/>
  <c r="E35" i="7"/>
  <c r="G35" i="7"/>
  <c r="H35" i="7"/>
  <c r="G35" i="1"/>
  <c r="C35" i="8"/>
  <c r="D35" i="8"/>
  <c r="H35" i="1"/>
  <c r="C35" i="9"/>
  <c r="D35" i="9"/>
  <c r="I35" i="1"/>
  <c r="C35" i="10"/>
  <c r="E35" i="10"/>
  <c r="F35" i="10"/>
  <c r="J35" i="1"/>
  <c r="C35" i="11"/>
  <c r="D35" i="11"/>
  <c r="K35" i="1"/>
  <c r="C35" i="12"/>
  <c r="D35" i="12"/>
  <c r="L35" i="1"/>
  <c r="C35" i="13"/>
  <c r="D35" i="13"/>
  <c r="M35" i="1"/>
  <c r="C35" i="14"/>
  <c r="D35" i="14"/>
  <c r="N35" i="1"/>
  <c r="C35" i="15"/>
  <c r="D35" i="15"/>
  <c r="O35" i="1"/>
  <c r="C36" i="2"/>
  <c r="E36" i="2"/>
  <c r="G36" i="2"/>
  <c r="I36" i="2"/>
  <c r="K36" i="2"/>
  <c r="L36" i="2"/>
  <c r="B36" i="1"/>
  <c r="C36" i="3"/>
  <c r="E36" i="3"/>
  <c r="G36" i="3"/>
  <c r="I36" i="3"/>
  <c r="K36" i="3"/>
  <c r="M36" i="3"/>
  <c r="N36" i="3"/>
  <c r="C36" i="1"/>
  <c r="C36" i="4"/>
  <c r="D36" i="4"/>
  <c r="D36" i="1"/>
  <c r="D36" i="5"/>
  <c r="E36" i="1"/>
  <c r="G36" i="6"/>
  <c r="H36" i="6"/>
  <c r="F36" i="1"/>
  <c r="C36" i="7"/>
  <c r="E36" i="7"/>
  <c r="G36" i="7"/>
  <c r="H36" i="7"/>
  <c r="G36" i="1"/>
  <c r="C36" i="8"/>
  <c r="D36" i="8"/>
  <c r="H36" i="1"/>
  <c r="C36" i="9"/>
  <c r="D36" i="9"/>
  <c r="I36" i="1"/>
  <c r="C36" i="10"/>
  <c r="E36" i="10"/>
  <c r="F36" i="10"/>
  <c r="J36" i="1"/>
  <c r="C36" i="11"/>
  <c r="D36" i="11"/>
  <c r="K36" i="1"/>
  <c r="C36" i="12"/>
  <c r="D36" i="12"/>
  <c r="L36" i="1"/>
  <c r="C36" i="13"/>
  <c r="D36" i="13"/>
  <c r="M36" i="1"/>
  <c r="C36" i="14"/>
  <c r="D36" i="14"/>
  <c r="N36" i="1"/>
  <c r="C36" i="15"/>
  <c r="D36" i="15"/>
  <c r="O36" i="1"/>
  <c r="C37" i="2"/>
  <c r="E37" i="2"/>
  <c r="G37" i="2"/>
  <c r="I37" i="2"/>
  <c r="K37" i="2"/>
  <c r="L37" i="2"/>
  <c r="B37" i="1"/>
  <c r="C37" i="3"/>
  <c r="E37" i="3"/>
  <c r="G37" i="3"/>
  <c r="I37" i="3"/>
  <c r="K37" i="3"/>
  <c r="M37" i="3"/>
  <c r="N37" i="3"/>
  <c r="C37" i="1"/>
  <c r="C37" i="4"/>
  <c r="D37" i="4"/>
  <c r="D37" i="1"/>
  <c r="D37" i="5"/>
  <c r="E37" i="1"/>
  <c r="G37" i="6"/>
  <c r="H37" i="6"/>
  <c r="F37" i="1"/>
  <c r="C37" i="7"/>
  <c r="E37" i="7"/>
  <c r="G37" i="7"/>
  <c r="H37" i="7"/>
  <c r="G37" i="1"/>
  <c r="C37" i="8"/>
  <c r="D37" i="8"/>
  <c r="H37" i="1"/>
  <c r="C37" i="9"/>
  <c r="D37" i="9"/>
  <c r="I37" i="1"/>
  <c r="C37" i="10"/>
  <c r="E37" i="10"/>
  <c r="F37" i="10"/>
  <c r="J37" i="1"/>
  <c r="C37" i="11"/>
  <c r="D37" i="11"/>
  <c r="K37" i="1"/>
  <c r="C37" i="12"/>
  <c r="D37" i="12"/>
  <c r="L37" i="1"/>
  <c r="C37" i="13"/>
  <c r="D37" i="13"/>
  <c r="M37" i="1"/>
  <c r="C37" i="14"/>
  <c r="D37" i="14"/>
  <c r="N37" i="1"/>
  <c r="C37" i="15"/>
  <c r="D37" i="15"/>
  <c r="O37" i="1"/>
  <c r="C38" i="2"/>
  <c r="E38" i="2"/>
  <c r="G38" i="2"/>
  <c r="I38" i="2"/>
  <c r="K38" i="2"/>
  <c r="L38" i="2"/>
  <c r="B38" i="1"/>
  <c r="C38" i="3"/>
  <c r="E38" i="3"/>
  <c r="G38" i="3"/>
  <c r="I38" i="3"/>
  <c r="K38" i="3"/>
  <c r="M38" i="3"/>
  <c r="N38" i="3"/>
  <c r="C38" i="1"/>
  <c r="C38" i="4"/>
  <c r="D38" i="4"/>
  <c r="D38" i="1"/>
  <c r="D38" i="5"/>
  <c r="E38" i="1"/>
  <c r="G38" i="6"/>
  <c r="H38" i="6"/>
  <c r="F38" i="1"/>
  <c r="C38" i="7"/>
  <c r="E38" i="7"/>
  <c r="G38" i="7"/>
  <c r="H38" i="7"/>
  <c r="G38" i="1"/>
  <c r="C38" i="8"/>
  <c r="D38" i="8"/>
  <c r="H38" i="1"/>
  <c r="C38" i="9"/>
  <c r="D38" i="9"/>
  <c r="I38" i="1"/>
  <c r="C38" i="10"/>
  <c r="E38" i="10"/>
  <c r="F38" i="10"/>
  <c r="J38" i="1"/>
  <c r="C38" i="11"/>
  <c r="D38" i="11"/>
  <c r="K38" i="1"/>
  <c r="C38" i="12"/>
  <c r="D38" i="12"/>
  <c r="L38" i="1"/>
  <c r="C38" i="13"/>
  <c r="D38" i="13"/>
  <c r="M38" i="1"/>
  <c r="C38" i="14"/>
  <c r="D38" i="14"/>
  <c r="N38" i="1"/>
  <c r="C38" i="15"/>
  <c r="D38" i="15"/>
  <c r="O38" i="1"/>
  <c r="C39" i="2"/>
  <c r="E39" i="2"/>
  <c r="G39" i="2"/>
  <c r="I39" i="2"/>
  <c r="K39" i="2"/>
  <c r="L39" i="2"/>
  <c r="B39" i="1"/>
  <c r="N39" i="3"/>
  <c r="C39" i="1"/>
  <c r="C39" i="4"/>
  <c r="D39" i="4"/>
  <c r="D39" i="1"/>
  <c r="D39" i="5"/>
  <c r="E39" i="1"/>
  <c r="G39" i="6"/>
  <c r="H39" i="6"/>
  <c r="F39" i="1"/>
  <c r="C39" i="7"/>
  <c r="E39" i="7"/>
  <c r="G39" i="7"/>
  <c r="H39" i="7"/>
  <c r="G39" i="1"/>
  <c r="C39" i="8"/>
  <c r="D39" i="8"/>
  <c r="H39" i="1"/>
  <c r="C39" i="9"/>
  <c r="D39" i="9"/>
  <c r="I39" i="1"/>
  <c r="C39" i="10"/>
  <c r="E39" i="10"/>
  <c r="F39" i="10"/>
  <c r="J39" i="1"/>
  <c r="C39" i="11"/>
  <c r="D39" i="11"/>
  <c r="K39" i="1"/>
  <c r="C39" i="12"/>
  <c r="D39" i="12"/>
  <c r="L39" i="1"/>
  <c r="C39" i="13"/>
  <c r="D39" i="13"/>
  <c r="M39" i="1"/>
  <c r="C39" i="14"/>
  <c r="D39" i="14"/>
  <c r="N39" i="1"/>
  <c r="C39" i="15"/>
  <c r="D39" i="15"/>
  <c r="O39" i="1"/>
  <c r="C40" i="2"/>
  <c r="E40" i="2"/>
  <c r="G40" i="2"/>
  <c r="I40" i="2"/>
  <c r="K40" i="2"/>
  <c r="L40" i="2"/>
  <c r="B40" i="1"/>
  <c r="N40" i="3"/>
  <c r="C40" i="1"/>
  <c r="C40" i="4"/>
  <c r="D40" i="4"/>
  <c r="D40" i="1"/>
  <c r="D40" i="5"/>
  <c r="E40" i="1"/>
  <c r="G40" i="6"/>
  <c r="H40" i="6"/>
  <c r="F40" i="1"/>
  <c r="C40" i="7"/>
  <c r="E40" i="7"/>
  <c r="G40" i="7"/>
  <c r="H40" i="7"/>
  <c r="G40" i="1"/>
  <c r="C40" i="8"/>
  <c r="D40" i="8"/>
  <c r="H40" i="1"/>
  <c r="C40" i="9"/>
  <c r="D40" i="9"/>
  <c r="I40" i="1"/>
  <c r="C40" i="10"/>
  <c r="E40" i="10"/>
  <c r="F40" i="10"/>
  <c r="J40" i="1"/>
  <c r="C40" i="11"/>
  <c r="D40" i="11"/>
  <c r="K40" i="1"/>
  <c r="C40" i="12"/>
  <c r="D40" i="12"/>
  <c r="L40" i="1"/>
  <c r="C40" i="13"/>
  <c r="D40" i="13"/>
  <c r="M40" i="1"/>
  <c r="C40" i="14"/>
  <c r="D40" i="14"/>
  <c r="N40" i="1"/>
  <c r="C40" i="15"/>
  <c r="D40" i="15"/>
  <c r="O40" i="1"/>
  <c r="C41" i="2"/>
  <c r="E41" i="2"/>
  <c r="G41" i="2"/>
  <c r="I41" i="2"/>
  <c r="K41" i="2"/>
  <c r="L41" i="2"/>
  <c r="B41" i="1"/>
  <c r="N41" i="3"/>
  <c r="C41" i="1"/>
  <c r="C41" i="4"/>
  <c r="D41" i="4"/>
  <c r="D41" i="1"/>
  <c r="D41" i="5"/>
  <c r="E41" i="1"/>
  <c r="G41" i="6"/>
  <c r="H41" i="6"/>
  <c r="F41" i="1"/>
  <c r="C41" i="7"/>
  <c r="E41" i="7"/>
  <c r="G41" i="7"/>
  <c r="H41" i="7"/>
  <c r="G41" i="1"/>
  <c r="C41" i="8"/>
  <c r="D41" i="8"/>
  <c r="H41" i="1"/>
  <c r="C41" i="9"/>
  <c r="D41" i="9"/>
  <c r="I41" i="1"/>
  <c r="C41" i="10"/>
  <c r="E41" i="10"/>
  <c r="F41" i="10"/>
  <c r="J41" i="1"/>
  <c r="C41" i="11"/>
  <c r="D41" i="11"/>
  <c r="K41" i="1"/>
  <c r="C41" i="12"/>
  <c r="D41" i="12"/>
  <c r="L41" i="1"/>
  <c r="C41" i="13"/>
  <c r="D41" i="13"/>
  <c r="M41" i="1"/>
  <c r="C41" i="14"/>
  <c r="D41" i="14"/>
  <c r="N41" i="1"/>
  <c r="C41" i="15"/>
  <c r="D41" i="15"/>
  <c r="O41" i="1"/>
  <c r="C2" i="15"/>
  <c r="D2" i="15"/>
  <c r="O2" i="1"/>
  <c r="C2" i="14"/>
  <c r="D2" i="14"/>
  <c r="N2" i="1"/>
  <c r="C2" i="13"/>
  <c r="D2" i="13"/>
  <c r="M2" i="1"/>
  <c r="C2" i="12"/>
  <c r="D2" i="12"/>
  <c r="L2" i="1"/>
  <c r="C2" i="11"/>
  <c r="D2" i="11"/>
  <c r="K2" i="1"/>
  <c r="C2" i="10"/>
  <c r="E2" i="10"/>
  <c r="F2" i="10"/>
  <c r="J2" i="1"/>
  <c r="C2" i="9"/>
  <c r="D2" i="9"/>
  <c r="I2" i="1"/>
  <c r="C2" i="8"/>
  <c r="D2" i="8"/>
  <c r="H2" i="1"/>
  <c r="C2" i="7"/>
  <c r="E2" i="7"/>
  <c r="G2" i="7"/>
  <c r="H2" i="7"/>
  <c r="G2" i="1"/>
  <c r="C2" i="6"/>
  <c r="G2" i="6"/>
  <c r="H2" i="6"/>
  <c r="F2" i="1"/>
  <c r="C2" i="5"/>
  <c r="D2" i="5"/>
  <c r="E2" i="1"/>
  <c r="C2" i="4"/>
  <c r="D2" i="4"/>
  <c r="D2" i="1"/>
  <c r="C2" i="3"/>
  <c r="E2" i="3"/>
  <c r="G2" i="3"/>
  <c r="I2" i="3"/>
  <c r="K2" i="3"/>
  <c r="M2" i="3"/>
  <c r="N2" i="3"/>
  <c r="C2" i="1"/>
  <c r="C2" i="2"/>
  <c r="E2" i="2"/>
  <c r="I2" i="2"/>
  <c r="K2" i="2"/>
  <c r="G2" i="2"/>
  <c r="L2" i="2"/>
  <c r="B2" i="1"/>
  <c r="A3" i="15"/>
  <c r="A4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1" i="14"/>
  <c r="A3" i="14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2" i="14"/>
  <c r="A2" i="15"/>
  <c r="A3" i="13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2" i="13"/>
  <c r="A3" i="12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2" i="12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2" i="11"/>
  <c r="A41" i="10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2" i="10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2" i="9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3" i="8"/>
  <c r="A4" i="8"/>
  <c r="A5" i="8"/>
  <c r="A6" i="8"/>
  <c r="A7" i="8"/>
  <c r="A8" i="8"/>
  <c r="A9" i="8"/>
  <c r="A10" i="8"/>
  <c r="A11" i="8"/>
  <c r="A12" i="8"/>
  <c r="A13" i="8"/>
  <c r="A14" i="8"/>
  <c r="A2" i="8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2" i="7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2" i="6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2" i="5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2" i="4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2" i="3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</calcChain>
</file>

<file path=xl/sharedStrings.xml><?xml version="1.0" encoding="utf-8"?>
<sst xmlns="http://schemas.openxmlformats.org/spreadsheetml/2006/main" count="226" uniqueCount="201">
  <si>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</si>
  <si>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</si>
  <si>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</si>
  <si>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</si>
  <si>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</si>
  <si>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</si>
  <si>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</si>
  <si>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</si>
  <si>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</si>
  <si>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</si>
  <si>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</si>
  <si>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</si>
  <si>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</si>
  <si>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</si>
  <si>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</si>
  <si>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</si>
  <si>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</si>
  <si>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</si>
  <si>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</si>
  <si>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</si>
  <si>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</si>
  <si>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</si>
  <si>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</si>
  <si>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</si>
  <si>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</si>
  <si>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</si>
  <si>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</si>
  <si>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</si>
  <si>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Student 31</t>
  </si>
  <si>
    <t>Student 32</t>
  </si>
  <si>
    <t>Student 33</t>
  </si>
  <si>
    <t>Student 34</t>
  </si>
  <si>
    <t>Student 35</t>
  </si>
  <si>
    <t>Student 36</t>
  </si>
  <si>
    <t>Student 37</t>
  </si>
  <si>
    <t>Student 38</t>
  </si>
  <si>
    <t>Student 39</t>
  </si>
  <si>
    <t>Student 40</t>
  </si>
  <si>
    <t>A - Demonstrate and regularly engage in continuous aerobic activity</t>
  </si>
  <si>
    <t>B - Demonstrate and use resistance training to improve muscular strength and endurance</t>
  </si>
  <si>
    <t>C - Demonstrate and regularly use different types of flexibility exercises</t>
  </si>
  <si>
    <t>D - Implement effective strategies for improving core strength</t>
  </si>
  <si>
    <t>E - Anaylze personal fitness appraisals to determine personal strengths and weaknesses to create and implement a personal fitness plan</t>
  </si>
  <si>
    <t>Mark</t>
  </si>
  <si>
    <t>5 - Can exceed 12 minutes</t>
  </si>
  <si>
    <t>3 - Can perform for 10 minutes</t>
  </si>
  <si>
    <t>4 - Can perform for 12 minutes</t>
  </si>
  <si>
    <t>2 - Can perform for 8 minutes</t>
  </si>
  <si>
    <t>1 - Can perform for 6 minutes or less</t>
  </si>
  <si>
    <t>5 - Can identify 10 or more appropriate training techniques</t>
  </si>
  <si>
    <t>4 - Can identify 8 or more appropriate training techniques</t>
  </si>
  <si>
    <t>3 - Can identify 6 or more appropriate training techniques</t>
  </si>
  <si>
    <t>2 - Can identify 4 or less appropriate training techniques</t>
  </si>
  <si>
    <t>1 - Has not demonstrated appropriate training techniques</t>
  </si>
  <si>
    <t>5 - Can demonstrate 25 or more flexibility exercises incorporating dynamic, static, and passive</t>
  </si>
  <si>
    <t>4 - Can demonstrate 20 or more flexibility exercises incorporating dynamic, static, and passive</t>
  </si>
  <si>
    <t>3 - Can demonstrate 15 or more flexibility exercises incorporating dynamic, static, and passive</t>
  </si>
  <si>
    <t>2 - Can demonstrate 10 or more flexibility exercises incorporating dynamic, static, and passive</t>
  </si>
  <si>
    <t>1 - Has not demonstrated at least 5 flexibility exercises</t>
  </si>
  <si>
    <t>5 - Correctly uses at least 10 exercises</t>
  </si>
  <si>
    <t>4 - Correctly uses at least 8 exercises</t>
  </si>
  <si>
    <t>2 - Correctly uses at least 4 or less exercises</t>
  </si>
  <si>
    <t>1 - Has not demonstrated effective strategies for improving core strength</t>
  </si>
  <si>
    <t>3 - Correctly uses at least 6 exercises</t>
  </si>
  <si>
    <t>4 - Evaluate your personal fitness plan which includes all 4 health related fitness components</t>
  </si>
  <si>
    <t>3 - Implement a personal fitness plan which includes at least 3 health related fitness components</t>
  </si>
  <si>
    <t>2 - Create a personal fitness plan which includes at least 2 health related components</t>
  </si>
  <si>
    <t>1 - Has not created a personal fitness plan</t>
  </si>
  <si>
    <t>5 - Revise and re-evaluate your fitness plan in all 4 components of health related fitness</t>
  </si>
  <si>
    <t>A - Identifies 12 major muscles and groupings</t>
  </si>
  <si>
    <t>B - Demonstrates exercises that will affect muscular endurance</t>
  </si>
  <si>
    <t>C - Demonstrates exercise that will affect muscular strength</t>
  </si>
  <si>
    <t>D - Demonstrates exercise that will affect flexibility</t>
  </si>
  <si>
    <t>E - Ability to communicate the benefits of having strong and flexible muscles</t>
  </si>
  <si>
    <t>F - Explain need to work opposing muscles and use/disuse principle</t>
  </si>
  <si>
    <t>4 - Identifies correctly 11 or 12</t>
  </si>
  <si>
    <t>3 - Identifies 9 or 10</t>
  </si>
  <si>
    <t>2 - Identifies 7 or 8</t>
  </si>
  <si>
    <t>1 - Identifies less than 6</t>
  </si>
  <si>
    <t>5 - Identifies all 12 plus quads, hamstrings and calf muscles</t>
  </si>
  <si>
    <t>5 - 1 exercise for at least 8 named muscles or groups</t>
  </si>
  <si>
    <t>4 - 4 or more exercises for upper and lower body</t>
  </si>
  <si>
    <t>3 - 3 exercises for upper and lower body</t>
  </si>
  <si>
    <t>1 - Cannot demonstrate exercise</t>
  </si>
  <si>
    <t>2 - Exercise does not match component</t>
  </si>
  <si>
    <t>5 - Can discuss current trends, news or research on benefits</t>
  </si>
  <si>
    <t>4 - Explains 4 or more reasons</t>
  </si>
  <si>
    <t>3 - Explains at least 3 reasons</t>
  </si>
  <si>
    <t>2 - Explains 1 reason</t>
  </si>
  <si>
    <t>1 - Cannot explain any reasons</t>
  </si>
  <si>
    <t>5 - Create and use plan to work at least 3 opposing muscles or groups with and without equipment</t>
  </si>
  <si>
    <t>1 - Does not use opposing muscle groupings</t>
  </si>
  <si>
    <t>A</t>
  </si>
  <si>
    <t>B</t>
  </si>
  <si>
    <t>C</t>
  </si>
  <si>
    <t>D</t>
  </si>
  <si>
    <t>E</t>
  </si>
  <si>
    <t>F</t>
  </si>
  <si>
    <t>4 - Create and use plan to work at least 2 opposing muscles or groups with and without equipment</t>
  </si>
  <si>
    <t>3 - Create and use plan when told by teacher</t>
  </si>
  <si>
    <t>2 - Sometimes can correctly use opposing muscles when told by teacher</t>
  </si>
  <si>
    <t>A - Assess personal fitness level. Participates in and sets personal goals for improvement in the skill-related components of fitness</t>
  </si>
  <si>
    <t>5 - Research training methods and implement a plan for improvement in the skill related components of fitness</t>
  </si>
  <si>
    <t>3 - Completes 4 components and implements plan</t>
  </si>
  <si>
    <t>2 - Completes 3 or less components</t>
  </si>
  <si>
    <t>1 - Participates in activities but has no plan for improvement</t>
  </si>
  <si>
    <t>4 - Completes all of the fitness appraisals and sets personal goal for improvement</t>
  </si>
  <si>
    <t>A - Demonstrate complex skills that combine locomotor, non-locomotor and manipulative skills</t>
  </si>
  <si>
    <t>5 - Can repeatedly perform a complex skill at game speed without hesitation</t>
  </si>
  <si>
    <t>4 - Can perform the complex skill automatically but not controlled in a game situation</t>
  </si>
  <si>
    <t>3 - Can perform the complex skill occassionally in a controlled situation</t>
  </si>
  <si>
    <t>2 - Attempts to demonstrate the complex skill</t>
  </si>
  <si>
    <t>1 - Does not demonstrate any complex skills</t>
  </si>
  <si>
    <t>A - Understand the biomechanical principle of levers</t>
  </si>
  <si>
    <t>B - Understand the biomechanical principles of Newton's Laws of Motion</t>
  </si>
  <si>
    <t>C - Understand the biomechanical principle of projectiles</t>
  </si>
  <si>
    <t>5 - Use the principle of levers to apply and adjust movement to enhance performance</t>
  </si>
  <si>
    <t>4 - Can describe and demonstrate the impact of levers</t>
  </si>
  <si>
    <t>3 - Can communicate the impact levers have on movement</t>
  </si>
  <si>
    <t>2 - Explores the use of levers</t>
  </si>
  <si>
    <t>1 - Has no understanding of the principle of levers</t>
  </si>
  <si>
    <t>5 - Use the principle of Newton's laws to adjust movement to enhance performance</t>
  </si>
  <si>
    <t>4 - Can describe and demonstrate all 3 Newton's Laws of Motion</t>
  </si>
  <si>
    <t>3 - Can communicate at least 2 of Newton's Laws of Motion</t>
  </si>
  <si>
    <t>2 - Can communicate 1 of Newton's Laws of Motion</t>
  </si>
  <si>
    <t>1 - Has no understanding of Newton's Laws of Motion</t>
  </si>
  <si>
    <t>5 - Use the principle of projectiles to adjust movement to enhance performance</t>
  </si>
  <si>
    <t>4 - Can describe and demonstrate the impact of projectiles</t>
  </si>
  <si>
    <t>3 - Can communicate the impact projectiles have on movement</t>
  </si>
  <si>
    <t>2 - Explores the use of projectiles</t>
  </si>
  <si>
    <t>1 - Has no understanding of the principle of projectiles</t>
  </si>
  <si>
    <t>A - Collaboratively design and implement a plan to apply the tactics and strategies of offense in striking/fielding, invasion/territorial and low-organizational games</t>
  </si>
  <si>
    <t>B - Collaboratively design and implement a plan to apply the tactics and strategies of defense in striking/fielding, invasion/territorial and low-organizational games</t>
  </si>
  <si>
    <t>C- Collaboratively design and implement a plan to apply the tactics and strategies of target games</t>
  </si>
  <si>
    <t>5 - Collaboratively able to create and demonstrate offensive tactics and strategies and teach others for understanding</t>
  </si>
  <si>
    <t>3 - Individual design and implement a plan</t>
  </si>
  <si>
    <t>2 - Individual design and implement a plan, with guidance</t>
  </si>
  <si>
    <t>1 - Does not understand the concept of offense</t>
  </si>
  <si>
    <t>4 - Collaboratively create and demonstrate offensive tactics and strategies of offense</t>
  </si>
  <si>
    <t>5 - Collaboratively able to create and demonstrate defensive tactics and strategies and teach others for understanding</t>
  </si>
  <si>
    <t>4 - Collaboratively create and demonstrate defensive tactics and strategies of defense</t>
  </si>
  <si>
    <t>1 - Does not understand the concept of defense</t>
  </si>
  <si>
    <t>5 - Can explain and demonstrate tactical decisions related to target games and teach others</t>
  </si>
  <si>
    <t>4 - Can explain and demonstrate tactical decisions related to target games</t>
  </si>
  <si>
    <t>3 - Can explain tactical decisions related to target games</t>
  </si>
  <si>
    <t>2 - Can demonstrate tactical decisions related to target games</t>
  </si>
  <si>
    <t>1 - Does not understand the concept of target games</t>
  </si>
  <si>
    <t>A - Analyze situational decisions of self and others while playing the game</t>
  </si>
  <si>
    <t>5 - Can make revisions to tactical and strategic choices and use them to enhance future choices</t>
  </si>
  <si>
    <t>4 - Can make decisions about tactical and strategic choices to advance self and others</t>
  </si>
  <si>
    <t>3 - Can make decisions about tactical and strategic choices to advance individual performance</t>
  </si>
  <si>
    <t>2 - Attempts to make tactical and strategic choices</t>
  </si>
  <si>
    <t>1 - Cannot make a decision for self or others</t>
  </si>
  <si>
    <t>A - Apply and adapt selected activity-related skills and strategies required in alternate environment activities</t>
  </si>
  <si>
    <t>5 - Can inform others of alternate environment activities and their benefits</t>
  </si>
  <si>
    <t>4 - Can make changes in order to enhance enjoyment of the alternate environment activities</t>
  </si>
  <si>
    <t>3 - Can make changes to skills on the advice of others to enhance the enjoyment of the alternate environment activities</t>
  </si>
  <si>
    <t>2 - Willingly participates in alternate environment activities</t>
  </si>
  <si>
    <t>1 - Does not participate</t>
  </si>
  <si>
    <t>A - Design and perform movement sequences</t>
  </si>
  <si>
    <t>B - Design and perform body management activities</t>
  </si>
  <si>
    <t>5 - Design and perform a movement sequence using performance cues</t>
  </si>
  <si>
    <t>3 - Designs a movement sequence but does not perform it</t>
  </si>
  <si>
    <t>2 - Can perform a movement sequence pattern provided by another</t>
  </si>
  <si>
    <t>5 - Design and perform a body management sequence using performance cues</t>
  </si>
  <si>
    <t>3 - Designs a body management sequence but does not perform it</t>
  </si>
  <si>
    <t>2 - Can perform a body management sequence pattern provided by another</t>
  </si>
  <si>
    <t>1 - Does not design or perform movement sequence</t>
  </si>
  <si>
    <t>1 - Does not design or perform body management sequence</t>
  </si>
  <si>
    <t>A - Create and implement a plan to involve others in repeated participation</t>
  </si>
  <si>
    <t>5 - Create and implement a personal plan to increase another's level of participation 5 or more times</t>
  </si>
  <si>
    <t>4 - Create and implement a personal plan to increase another's level of participation 4 times</t>
  </si>
  <si>
    <t>3 - Create and implement a personal plan to increase another's level of participation 3 times</t>
  </si>
  <si>
    <t>2 - Create and implement a personal plan to increase another's level of participation 2 times</t>
  </si>
  <si>
    <t>1 - Create and implement a personal plan to increase another's level of participation once or fewer</t>
  </si>
  <si>
    <t>A - Demonstrate an understanding of the impact of current and emerging technologies</t>
  </si>
  <si>
    <t>5 - Critically analyzes the impact of technology on fitness</t>
  </si>
  <si>
    <t>4 - Uses technology to increase levels of fitness</t>
  </si>
  <si>
    <t>3 - Understands that technology can improve fitness levels</t>
  </si>
  <si>
    <t>2 - Participates in discussion about technology and fitness</t>
  </si>
  <si>
    <t>1 - Listens to discussion about technology and fitness</t>
  </si>
  <si>
    <t>A - Demonstrate the skills required to administer basic first aid as a result of injury caused by participation in movement activities</t>
  </si>
  <si>
    <t>5 - Can demonstrate and add more than basic knowledge to a first aid scenario</t>
  </si>
  <si>
    <t>4 - Understands and demonstrates basic first aid principles</t>
  </si>
  <si>
    <t>3 - Understands and demonstrates some elements of basic first aid</t>
  </si>
  <si>
    <t>2 - Is in the process of learning basic first aid principles</t>
  </si>
  <si>
    <t>1 - Does not know basic first aid principles</t>
  </si>
  <si>
    <t>5 - Can discuss in detail why movement initiatives are important in society today</t>
  </si>
  <si>
    <t>4 - Understands that physical movement initiatives have a purpose in society</t>
  </si>
  <si>
    <t>3 - Can describe movement initiatives that are present in today's society</t>
  </si>
  <si>
    <t>2 - Can list some movement initiatives with some prompting</t>
  </si>
  <si>
    <t>1 - Cannot discuss or list any movement initiatives in society</t>
  </si>
  <si>
    <t>A - Demonstrates a personal commitment to positive social behaviour while participating in and watching activities</t>
  </si>
  <si>
    <t>5 - Always demonstrates responsibility, involvement, self-control and caring for self and others</t>
  </si>
  <si>
    <t>4 - Often demonstrates responsibility, involvement, self-control and caring for self and others</t>
  </si>
  <si>
    <t>3 - Sometimes demonstrates responsibility, involvement, self-control and caring for self and others</t>
  </si>
  <si>
    <t>2 - Seldom demonstrates responsibility, involvement, self-control and caring for self and others</t>
  </si>
  <si>
    <t>1 - Has difficulty demonstrating responsibility, involvement, self-control and caring for self and others</t>
  </si>
  <si>
    <t>A - Analyze the influences of past and present social, cultural and environmental perspectives on the need for recent physical movement initiatives</t>
  </si>
  <si>
    <t>Student 1</t>
  </si>
  <si>
    <t>Student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</si>
</sst>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1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8" xfId="0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 wrapText="1"/>
    </xf>
    <xf numFmtId="1" fontId="0" fillId="0" borderId="0" xfId="0" applyNumberFormat="1" applyFont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</xf>
    <xf numFmtId="1" fontId="1" fillId="0" borderId="10" xfId="0" applyNumberFormat="1" applyFont="1" applyBorder="1" applyAlignment="1" applyProtection="1">
      <alignment horizontal="center" vertical="center"/>
    </xf>
    <xf numFmtId="1" fontId="1" fillId="0" borderId="11" xfId="0" applyNumberFormat="1" applyFont="1" applyBorder="1" applyAlignment="1" applyProtection="1">
      <alignment horizontal="center" vertical="center"/>
    </xf>
    <xf numFmtId="0" fontId="1" fillId="0" borderId="0" xfId="0" applyFont="1" applyProtection="1"/>
    <xf numFmtId="0" fontId="2" fillId="0" borderId="1" xfId="0" applyFont="1" applyBorder="1" applyAlignment="1" applyProtection="1">
      <alignment horizontal="center" vertical="center"/>
    </xf>
    <xf numFmtId="0" fontId="0" fillId="2" borderId="10" xfId="0" applyFill="1" applyBorder="1" applyProtection="1"/>
    <xf numFmtId="0" fontId="0" fillId="0" borderId="10" xfId="0" applyBorder="1" applyProtection="1"/>
    <xf numFmtId="0" fontId="0" fillId="0" borderId="11" xfId="0" applyBorder="1" applyProtection="1"/>
    <xf numFmtId="1" fontId="1" fillId="2" borderId="3" xfId="0" applyNumberFormat="1" applyFont="1" applyFill="1" applyBorder="1" applyAlignment="1" applyProtection="1">
      <alignment horizontal="center" vertical="center"/>
    </xf>
    <xf numFmtId="1" fontId="1" fillId="2" borderId="4" xfId="0" applyNumberFormat="1" applyFont="1" applyFill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</xf>
    <xf numFmtId="1" fontId="1" fillId="0" borderId="4" xfId="0" applyNumberFormat="1" applyFont="1" applyBorder="1" applyAlignment="1" applyProtection="1">
      <alignment horizontal="center" vertical="center"/>
    </xf>
    <xf numFmtId="1" fontId="1" fillId="0" borderId="6" xfId="0" applyNumberFormat="1" applyFont="1" applyBorder="1" applyAlignment="1" applyProtection="1">
      <alignment horizontal="center" vertical="center"/>
    </xf>
    <xf numFmtId="1" fontId="1" fillId="0" borderId="7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1" fontId="1" fillId="2" borderId="14" xfId="0" applyNumberFormat="1" applyFont="1" applyFill="1" applyBorder="1" applyAlignment="1" applyProtection="1">
      <alignment horizontal="center" vertical="center"/>
    </xf>
    <xf numFmtId="1" fontId="1" fillId="2" borderId="1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1" fontId="1" fillId="0" borderId="10" xfId="0" applyNumberFormat="1" applyFont="1" applyBorder="1" applyAlignment="1" applyProtection="1">
      <alignment horizontal="center"/>
    </xf>
    <xf numFmtId="1" fontId="1" fillId="0" borderId="11" xfId="0" applyNumberFormat="1" applyFont="1" applyBorder="1" applyAlignment="1" applyProtection="1">
      <alignment horizontal="center"/>
    </xf>
    <xf numFmtId="1" fontId="1" fillId="0" borderId="0" xfId="0" applyNumberFormat="1" applyFont="1" applyAlignment="1" applyProtection="1">
      <alignment horizontal="center"/>
      <protection locked="0"/>
    </xf>
    <xf numFmtId="1" fontId="0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</xf>
    <xf numFmtId="1" fontId="0" fillId="2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3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 wrapText="1"/>
    </xf>
    <xf numFmtId="1" fontId="1" fillId="2" borderId="12" xfId="0" applyNumberFormat="1" applyFont="1" applyFill="1" applyBorder="1" applyAlignment="1" applyProtection="1">
      <alignment horizontal="center" vertical="center"/>
    </xf>
    <xf numFmtId="1" fontId="1" fillId="2" borderId="21" xfId="0" applyNumberFormat="1" applyFont="1" applyFill="1" applyBorder="1" applyAlignment="1" applyProtection="1">
      <alignment horizontal="center" vertical="center"/>
    </xf>
    <xf numFmtId="164" fontId="2" fillId="0" borderId="15" xfId="0" applyNumberFormat="1" applyFont="1" applyBorder="1" applyAlignment="1" applyProtection="1">
      <alignment horizontal="center" vertical="center" wrapText="1"/>
    </xf>
    <xf numFmtId="2" fontId="2" fillId="0" borderId="15" xfId="0" applyNumberFormat="1" applyFont="1" applyBorder="1" applyAlignment="1" applyProtection="1">
      <alignment horizontal="center" vertical="center" wrapText="1"/>
    </xf>
    <xf numFmtId="2" fontId="2" fillId="0" borderId="20" xfId="0" applyNumberFormat="1" applyFont="1" applyBorder="1" applyAlignment="1" applyProtection="1">
      <alignment horizontal="center" vertical="center" wrapText="1"/>
    </xf>
    <xf numFmtId="1" fontId="1" fillId="2" borderId="17" xfId="0" applyNumberFormat="1" applyFont="1" applyFill="1" applyBorder="1" applyAlignment="1" applyProtection="1">
      <alignment horizontal="center" vertical="center"/>
    </xf>
    <xf numFmtId="1" fontId="1" fillId="0" borderId="18" xfId="0" applyNumberFormat="1" applyFont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0" borderId="19" xfId="0" applyNumberFormat="1" applyFont="1" applyBorder="1" applyAlignment="1" applyProtection="1">
      <alignment horizontal="center" vertical="center"/>
    </xf>
    <xf numFmtId="2" fontId="0" fillId="2" borderId="10" xfId="0" applyNumberFormat="1" applyFill="1" applyBorder="1" applyProtection="1">
      <protection locked="0"/>
    </xf>
    <xf numFmtId="2" fontId="0" fillId="0" borderId="10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12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4" sqref="A4"/>
    </sheetView>
  </sheetViews>
  <sheetFormatPr defaultColWidth="10.875" defaultRowHeight="15.75" x14ac:dyDescent="0.25"/>
  <cols>
    <col min="1" max="1" width="20.625" style="5" customWidth="1"/>
    <col min="2" max="15" width="14.375" style="5" customWidth="1"/>
    <col min="16" max="16384" width="10.875" style="5"/>
  </cols>
  <sheetData>
    <row r="1" spans="1:15" ht="22.5" thickTop="1" thickBot="1" x14ac:dyDescent="0.3">
      <c r="A1" s="1"/>
      <c r="B1" s="98">
        <v>8.1</v>
      </c>
      <c r="C1" s="98">
        <v>8.1999999999999993</v>
      </c>
      <c r="D1" s="98">
        <v>8.3000000000000007</v>
      </c>
      <c r="E1" s="98">
        <v>8.4</v>
      </c>
      <c r="F1" s="98">
        <v>8.5</v>
      </c>
      <c r="G1" s="98">
        <v>8.6</v>
      </c>
      <c r="H1" s="98">
        <v>8.6999999999999993</v>
      </c>
      <c r="I1" s="98">
        <v>8.8000000000000007</v>
      </c>
      <c r="J1" s="98">
        <v>8.9</v>
      </c>
      <c r="K1" s="99">
        <v>8.1</v>
      </c>
      <c r="L1" s="99">
        <v>8.11</v>
      </c>
      <c r="M1" s="99">
        <v>8.1199999999999992</v>
      </c>
      <c r="N1" s="99">
        <v>8.1300000000000008</v>
      </c>
      <c r="O1" s="100">
        <v>8.14</v>
      </c>
    </row>
    <row r="2" spans="1:15" ht="16.5" thickTop="1" x14ac:dyDescent="0.25">
      <c r="A2" s="105" t="s">
        <v>199</v>
      </c>
      <c r="B2" s="101" t="str">
        <f>'8.1'!L2</f>
        <v/>
      </c>
      <c r="C2" s="96" t="str">
        <f>'8.2'!N2</f>
        <v/>
      </c>
      <c r="D2" s="96" t="str">
        <f>'8.3'!D2</f>
        <v/>
      </c>
      <c r="E2" s="96" t="str">
        <f>'8.4'!D2</f>
        <v/>
      </c>
      <c r="F2" s="96" t="str">
        <f>'8.5'!H2</f>
        <v/>
      </c>
      <c r="G2" s="96" t="str">
        <f>'8.6'!H2</f>
        <v/>
      </c>
      <c r="H2" s="96" t="str">
        <f>'8.7'!D2</f>
        <v/>
      </c>
      <c r="I2" s="96" t="str">
        <f>'8.8'!D2</f>
        <v/>
      </c>
      <c r="J2" s="96" t="str">
        <f>'8.9'!F2</f>
        <v/>
      </c>
      <c r="K2" s="96" t="str">
        <f>'8.10'!D2</f>
        <v/>
      </c>
      <c r="L2" s="96" t="str">
        <f>'8.11'!D2</f>
        <v/>
      </c>
      <c r="M2" s="96" t="str">
        <f>'8.12'!D2</f>
        <v/>
      </c>
      <c r="N2" s="96" t="str">
        <f>'8.13'!D2</f>
        <v/>
      </c>
      <c r="O2" s="97" t="str">
        <f>'8.14'!D2</f>
        <v/>
      </c>
    </row>
    <row r="3" spans="1:15" x14ac:dyDescent="0.25">
      <c r="A3" s="106" t="s">
        <v>200</v>
      </c>
      <c r="B3" s="102" t="str">
        <f>'8.1'!L3</f>
        <v/>
      </c>
      <c r="C3" s="61" t="str">
        <f>'8.2'!N3</f>
        <v/>
      </c>
      <c r="D3" s="61" t="str">
        <f>'8.3'!D3</f>
        <v/>
      </c>
      <c r="E3" s="61" t="str">
        <f>'8.4'!D3</f>
        <v/>
      </c>
      <c r="F3" s="61" t="str">
        <f>'8.5'!H3</f>
        <v/>
      </c>
      <c r="G3" s="61" t="str">
        <f>'8.6'!H3</f>
        <v/>
      </c>
      <c r="H3" s="61" t="str">
        <f>'8.7'!D3</f>
        <v/>
      </c>
      <c r="I3" s="61" t="str">
        <f>'8.8'!D3</f>
        <v/>
      </c>
      <c r="J3" s="61" t="str">
        <f>'8.9'!F3</f>
        <v/>
      </c>
      <c r="K3" s="61" t="str">
        <f>'8.10'!D3</f>
        <v/>
      </c>
      <c r="L3" s="61" t="str">
        <f>'8.11'!D3</f>
        <v/>
      </c>
      <c r="M3" s="61" t="str">
        <f>'8.12'!D3</f>
        <v/>
      </c>
      <c r="N3" s="61" t="str">
        <f>'8.13'!D3</f>
        <v/>
      </c>
      <c r="O3" s="62" t="str">
        <f>'8.14'!D3</f>
        <v/>
      </c>
    </row>
    <row r="4" spans="1:15" x14ac:dyDescent="0.25">
      <c r="A4" s="105" t="s">
        <v>0</v>
      </c>
      <c r="B4" s="103" t="str">
        <f>'8.1'!L4</f>
        <v/>
      </c>
      <c r="C4" s="59" t="str">
        <f>'8.2'!N4</f>
        <v/>
      </c>
      <c r="D4" s="59" t="str">
        <f>'8.3'!D4</f>
        <v/>
      </c>
      <c r="E4" s="59" t="str">
        <f>'8.4'!D4</f>
        <v/>
      </c>
      <c r="F4" s="59" t="str">
        <f>'8.5'!H4</f>
        <v/>
      </c>
      <c r="G4" s="59" t="str">
        <f>'8.6'!H4</f>
        <v/>
      </c>
      <c r="H4" s="59" t="str">
        <f>'8.7'!D4</f>
        <v/>
      </c>
      <c r="I4" s="59" t="str">
        <f>'8.8'!D4</f>
        <v/>
      </c>
      <c r="J4" s="59" t="str">
        <f>'8.9'!F4</f>
        <v/>
      </c>
      <c r="K4" s="59" t="str">
        <f>'8.10'!D4</f>
        <v/>
      </c>
      <c r="L4" s="59" t="str">
        <f>'8.11'!D4</f>
        <v/>
      </c>
      <c r="M4" s="59" t="str">
        <f>'8.12'!D4</f>
        <v/>
      </c>
      <c r="N4" s="59" t="str">
        <f>'8.13'!D4</f>
        <v/>
      </c>
      <c r="O4" s="60" t="str">
        <f>'8.14'!D4</f>
        <v/>
      </c>
    </row>
    <row r="5" spans="1:15" x14ac:dyDescent="0.25">
      <c r="A5" s="106" t="s">
        <v>1</v>
      </c>
      <c r="B5" s="102" t="str">
        <f>'8.1'!L5</f>
        <v/>
      </c>
      <c r="C5" s="61" t="str">
        <f>'8.2'!N5</f>
        <v/>
      </c>
      <c r="D5" s="61" t="str">
        <f>'8.3'!D5</f>
        <v/>
      </c>
      <c r="E5" s="61" t="str">
        <f>'8.4'!D5</f>
        <v/>
      </c>
      <c r="F5" s="61" t="str">
        <f>'8.5'!H5</f>
        <v/>
      </c>
      <c r="G5" s="61" t="str">
        <f>'8.6'!H5</f>
        <v/>
      </c>
      <c r="H5" s="61" t="str">
        <f>'8.7'!D5</f>
        <v/>
      </c>
      <c r="I5" s="61" t="str">
        <f>'8.8'!D5</f>
        <v/>
      </c>
      <c r="J5" s="61" t="str">
        <f>'8.9'!F5</f>
        <v/>
      </c>
      <c r="K5" s="61" t="str">
        <f>'8.10'!D5</f>
        <v/>
      </c>
      <c r="L5" s="61" t="str">
        <f>'8.11'!D5</f>
        <v/>
      </c>
      <c r="M5" s="61" t="str">
        <f>'8.12'!D5</f>
        <v/>
      </c>
      <c r="N5" s="61" t="str">
        <f>'8.13'!D5</f>
        <v/>
      </c>
      <c r="O5" s="62" t="str">
        <f>'8.14'!D5</f>
        <v/>
      </c>
    </row>
    <row r="6" spans="1:15" x14ac:dyDescent="0.25">
      <c r="A6" s="105" t="s">
        <v>2</v>
      </c>
      <c r="B6" s="103" t="str">
        <f>'8.1'!L6</f>
        <v/>
      </c>
      <c r="C6" s="59" t="str">
        <f>'8.2'!N6</f>
        <v/>
      </c>
      <c r="D6" s="59" t="str">
        <f>'8.3'!D6</f>
        <v/>
      </c>
      <c r="E6" s="59" t="str">
        <f>'8.4'!D6</f>
        <v/>
      </c>
      <c r="F6" s="59" t="str">
        <f>'8.5'!H6</f>
        <v/>
      </c>
      <c r="G6" s="59" t="str">
        <f>'8.6'!H6</f>
        <v/>
      </c>
      <c r="H6" s="59" t="str">
        <f>'8.7'!D6</f>
        <v/>
      </c>
      <c r="I6" s="59" t="str">
        <f>'8.8'!D6</f>
        <v/>
      </c>
      <c r="J6" s="59" t="str">
        <f>'8.9'!F6</f>
        <v/>
      </c>
      <c r="K6" s="59" t="str">
        <f>'8.10'!D6</f>
        <v/>
      </c>
      <c r="L6" s="59" t="str">
        <f>'8.11'!D6</f>
        <v/>
      </c>
      <c r="M6" s="59" t="str">
        <f>'8.12'!D6</f>
        <v/>
      </c>
      <c r="N6" s="59" t="str">
        <f>'8.13'!D6</f>
        <v/>
      </c>
      <c r="O6" s="60" t="str">
        <f>'8.14'!D6</f>
        <v/>
      </c>
    </row>
    <row r="7" spans="1:15" x14ac:dyDescent="0.25">
      <c r="A7" s="106" t="s">
        <v>3</v>
      </c>
      <c r="B7" s="102" t="str">
        <f>'8.1'!L7</f>
        <v/>
      </c>
      <c r="C7" s="61" t="str">
        <f>'8.2'!N7</f>
        <v/>
      </c>
      <c r="D7" s="61" t="str">
        <f>'8.3'!D7</f>
        <v/>
      </c>
      <c r="E7" s="61" t="str">
        <f>'8.4'!D7</f>
        <v/>
      </c>
      <c r="F7" s="61" t="str">
        <f>'8.5'!H7</f>
        <v/>
      </c>
      <c r="G7" s="61" t="str">
        <f>'8.6'!H7</f>
        <v/>
      </c>
      <c r="H7" s="61" t="str">
        <f>'8.7'!D7</f>
        <v/>
      </c>
      <c r="I7" s="61" t="str">
        <f>'8.8'!D7</f>
        <v/>
      </c>
      <c r="J7" s="61" t="str">
        <f>'8.9'!F7</f>
        <v/>
      </c>
      <c r="K7" s="61" t="str">
        <f>'8.10'!D7</f>
        <v/>
      </c>
      <c r="L7" s="61" t="str">
        <f>'8.11'!D7</f>
        <v/>
      </c>
      <c r="M7" s="61" t="str">
        <f>'8.12'!D7</f>
        <v/>
      </c>
      <c r="N7" s="61" t="str">
        <f>'8.13'!D7</f>
        <v/>
      </c>
      <c r="O7" s="62" t="str">
        <f>'8.14'!D7</f>
        <v/>
      </c>
    </row>
    <row r="8" spans="1:15" x14ac:dyDescent="0.25">
      <c r="A8" s="105" t="s">
        <v>4</v>
      </c>
      <c r="B8" s="103" t="str">
        <f>'8.1'!L8</f>
        <v/>
      </c>
      <c r="C8" s="59" t="str">
        <f>'8.2'!N8</f>
        <v/>
      </c>
      <c r="D8" s="59" t="str">
        <f>'8.3'!D8</f>
        <v/>
      </c>
      <c r="E8" s="59" t="str">
        <f>'8.4'!D8</f>
        <v/>
      </c>
      <c r="F8" s="59" t="str">
        <f>'8.5'!H8</f>
        <v/>
      </c>
      <c r="G8" s="59" t="str">
        <f>'8.6'!H8</f>
        <v/>
      </c>
      <c r="H8" s="59" t="str">
        <f>'8.7'!D8</f>
        <v/>
      </c>
      <c r="I8" s="59" t="str">
        <f>'8.8'!D8</f>
        <v/>
      </c>
      <c r="J8" s="59" t="str">
        <f>'8.9'!F8</f>
        <v/>
      </c>
      <c r="K8" s="59" t="str">
        <f>'8.10'!D8</f>
        <v/>
      </c>
      <c r="L8" s="59" t="str">
        <f>'8.11'!D8</f>
        <v/>
      </c>
      <c r="M8" s="59" t="str">
        <f>'8.12'!D8</f>
        <v/>
      </c>
      <c r="N8" s="59" t="str">
        <f>'8.13'!D8</f>
        <v/>
      </c>
      <c r="O8" s="60" t="str">
        <f>'8.14'!D8</f>
        <v/>
      </c>
    </row>
    <row r="9" spans="1:15" x14ac:dyDescent="0.25">
      <c r="A9" s="106" t="s">
        <v>5</v>
      </c>
      <c r="B9" s="102" t="str">
        <f>'8.1'!L9</f>
        <v/>
      </c>
      <c r="C9" s="61" t="str">
        <f>'8.2'!N9</f>
        <v/>
      </c>
      <c r="D9" s="61" t="str">
        <f>'8.3'!D9</f>
        <v/>
      </c>
      <c r="E9" s="61" t="str">
        <f>'8.4'!D9</f>
        <v/>
      </c>
      <c r="F9" s="61" t="str">
        <f>'8.5'!H9</f>
        <v/>
      </c>
      <c r="G9" s="61" t="str">
        <f>'8.6'!H9</f>
        <v/>
      </c>
      <c r="H9" s="61" t="str">
        <f>'8.7'!D9</f>
        <v/>
      </c>
      <c r="I9" s="61" t="str">
        <f>'8.8'!D9</f>
        <v/>
      </c>
      <c r="J9" s="61" t="str">
        <f>'8.9'!F9</f>
        <v/>
      </c>
      <c r="K9" s="61" t="str">
        <f>'8.10'!D9</f>
        <v/>
      </c>
      <c r="L9" s="61" t="str">
        <f>'8.11'!D9</f>
        <v/>
      </c>
      <c r="M9" s="61" t="str">
        <f>'8.12'!D9</f>
        <v/>
      </c>
      <c r="N9" s="61" t="str">
        <f>'8.13'!D9</f>
        <v/>
      </c>
      <c r="O9" s="62" t="str">
        <f>'8.14'!D9</f>
        <v/>
      </c>
    </row>
    <row r="10" spans="1:15" x14ac:dyDescent="0.25">
      <c r="A10" s="105" t="s">
        <v>6</v>
      </c>
      <c r="B10" s="103" t="str">
        <f>'8.1'!L10</f>
        <v/>
      </c>
      <c r="C10" s="59" t="str">
        <f>'8.2'!N10</f>
        <v/>
      </c>
      <c r="D10" s="59" t="str">
        <f>'8.3'!D10</f>
        <v/>
      </c>
      <c r="E10" s="59" t="str">
        <f>'8.4'!D10</f>
        <v/>
      </c>
      <c r="F10" s="59" t="str">
        <f>'8.5'!H10</f>
        <v/>
      </c>
      <c r="G10" s="59" t="str">
        <f>'8.6'!H10</f>
        <v/>
      </c>
      <c r="H10" s="59" t="str">
        <f>'8.7'!D10</f>
        <v/>
      </c>
      <c r="I10" s="59" t="str">
        <f>'8.8'!D10</f>
        <v/>
      </c>
      <c r="J10" s="59" t="str">
        <f>'8.9'!F10</f>
        <v/>
      </c>
      <c r="K10" s="59" t="str">
        <f>'8.10'!D10</f>
        <v/>
      </c>
      <c r="L10" s="59" t="str">
        <f>'8.11'!D10</f>
        <v/>
      </c>
      <c r="M10" s="59" t="str">
        <f>'8.12'!D10</f>
        <v/>
      </c>
      <c r="N10" s="59" t="str">
        <f>'8.13'!D10</f>
        <v/>
      </c>
      <c r="O10" s="60" t="str">
        <f>'8.14'!D10</f>
        <v/>
      </c>
    </row>
    <row r="11" spans="1:15" x14ac:dyDescent="0.25">
      <c r="A11" s="106" t="s">
        <v>7</v>
      </c>
      <c r="B11" s="102" t="str">
        <f>'8.1'!L11</f>
        <v/>
      </c>
      <c r="C11" s="61" t="str">
        <f>'8.2'!N11</f>
        <v/>
      </c>
      <c r="D11" s="61" t="str">
        <f>'8.3'!D11</f>
        <v/>
      </c>
      <c r="E11" s="61" t="str">
        <f>'8.4'!D11</f>
        <v/>
      </c>
      <c r="F11" s="61" t="str">
        <f>'8.5'!H11</f>
        <v/>
      </c>
      <c r="G11" s="61" t="str">
        <f>'8.6'!H11</f>
        <v/>
      </c>
      <c r="H11" s="61" t="str">
        <f>'8.7'!D11</f>
        <v/>
      </c>
      <c r="I11" s="61" t="str">
        <f>'8.8'!D11</f>
        <v/>
      </c>
      <c r="J11" s="61" t="str">
        <f>'8.9'!F11</f>
        <v/>
      </c>
      <c r="K11" s="61" t="str">
        <f>'8.10'!D11</f>
        <v/>
      </c>
      <c r="L11" s="61" t="str">
        <f>'8.11'!D11</f>
        <v/>
      </c>
      <c r="M11" s="61" t="str">
        <f>'8.12'!D11</f>
        <v/>
      </c>
      <c r="N11" s="61" t="str">
        <f>'8.13'!D11</f>
        <v/>
      </c>
      <c r="O11" s="62" t="str">
        <f>'8.14'!D11</f>
        <v/>
      </c>
    </row>
    <row r="12" spans="1:15" x14ac:dyDescent="0.25">
      <c r="A12" s="105" t="s">
        <v>8</v>
      </c>
      <c r="B12" s="103" t="str">
        <f>'8.1'!L12</f>
        <v/>
      </c>
      <c r="C12" s="59" t="str">
        <f>'8.2'!N12</f>
        <v/>
      </c>
      <c r="D12" s="59" t="str">
        <f>'8.3'!D12</f>
        <v/>
      </c>
      <c r="E12" s="59" t="str">
        <f>'8.4'!D12</f>
        <v/>
      </c>
      <c r="F12" s="59" t="str">
        <f>'8.5'!H12</f>
        <v/>
      </c>
      <c r="G12" s="59" t="str">
        <f>'8.6'!H12</f>
        <v/>
      </c>
      <c r="H12" s="59" t="str">
        <f>'8.7'!D12</f>
        <v/>
      </c>
      <c r="I12" s="59" t="str">
        <f>'8.8'!D12</f>
        <v/>
      </c>
      <c r="J12" s="59" t="str">
        <f>'8.9'!F12</f>
        <v/>
      </c>
      <c r="K12" s="59" t="str">
        <f>'8.10'!D12</f>
        <v/>
      </c>
      <c r="L12" s="59" t="str">
        <f>'8.11'!D12</f>
        <v/>
      </c>
      <c r="M12" s="59" t="str">
        <f>'8.12'!D12</f>
        <v/>
      </c>
      <c r="N12" s="59" t="str">
        <f>'8.13'!D12</f>
        <v/>
      </c>
      <c r="O12" s="60" t="str">
        <f>'8.14'!D12</f>
        <v/>
      </c>
    </row>
    <row r="13" spans="1:15" x14ac:dyDescent="0.25">
      <c r="A13" s="106" t="s">
        <v>9</v>
      </c>
      <c r="B13" s="102" t="str">
        <f>'8.1'!L13</f>
        <v/>
      </c>
      <c r="C13" s="61" t="str">
        <f>'8.2'!N13</f>
        <v/>
      </c>
      <c r="D13" s="61" t="str">
        <f>'8.3'!D13</f>
        <v/>
      </c>
      <c r="E13" s="61" t="str">
        <f>'8.4'!D13</f>
        <v/>
      </c>
      <c r="F13" s="61" t="str">
        <f>'8.5'!H13</f>
        <v/>
      </c>
      <c r="G13" s="61" t="str">
        <f>'8.6'!H13</f>
        <v/>
      </c>
      <c r="H13" s="61" t="str">
        <f>'8.7'!D13</f>
        <v/>
      </c>
      <c r="I13" s="61" t="str">
        <f>'8.8'!D13</f>
        <v/>
      </c>
      <c r="J13" s="61" t="str">
        <f>'8.9'!F13</f>
        <v/>
      </c>
      <c r="K13" s="61" t="str">
        <f>'8.10'!D13</f>
        <v/>
      </c>
      <c r="L13" s="61" t="str">
        <f>'8.11'!D13</f>
        <v/>
      </c>
      <c r="M13" s="61" t="str">
        <f>'8.12'!D13</f>
        <v/>
      </c>
      <c r="N13" s="61" t="str">
        <f>'8.13'!D13</f>
        <v/>
      </c>
      <c r="O13" s="62" t="str">
        <f>'8.14'!D13</f>
        <v/>
      </c>
    </row>
    <row r="14" spans="1:15" x14ac:dyDescent="0.25">
      <c r="A14" s="105" t="s">
        <v>10</v>
      </c>
      <c r="B14" s="103" t="str">
        <f>'8.1'!L14</f>
        <v/>
      </c>
      <c r="C14" s="59" t="str">
        <f>'8.2'!N14</f>
        <v/>
      </c>
      <c r="D14" s="59" t="str">
        <f>'8.3'!D14</f>
        <v/>
      </c>
      <c r="E14" s="59" t="str">
        <f>'8.4'!D14</f>
        <v/>
      </c>
      <c r="F14" s="59" t="str">
        <f>'8.5'!H14</f>
        <v/>
      </c>
      <c r="G14" s="59" t="str">
        <f>'8.6'!H14</f>
        <v/>
      </c>
      <c r="H14" s="59" t="str">
        <f>'8.7'!D14</f>
        <v/>
      </c>
      <c r="I14" s="59" t="str">
        <f>'8.8'!D14</f>
        <v/>
      </c>
      <c r="J14" s="59" t="str">
        <f>'8.9'!F14</f>
        <v/>
      </c>
      <c r="K14" s="59" t="str">
        <f>'8.10'!D14</f>
        <v/>
      </c>
      <c r="L14" s="59" t="str">
        <f>'8.11'!D14</f>
        <v/>
      </c>
      <c r="M14" s="59" t="str">
        <f>'8.12'!D14</f>
        <v/>
      </c>
      <c r="N14" s="59" t="str">
        <f>'8.13'!D14</f>
        <v/>
      </c>
      <c r="O14" s="60" t="str">
        <f>'8.14'!D14</f>
        <v/>
      </c>
    </row>
    <row r="15" spans="1:15" x14ac:dyDescent="0.25">
      <c r="A15" s="106" t="s">
        <v>11</v>
      </c>
      <c r="B15" s="102" t="str">
        <f>'8.1'!L15</f>
        <v/>
      </c>
      <c r="C15" s="61" t="str">
        <f>'8.2'!N15</f>
        <v/>
      </c>
      <c r="D15" s="61" t="str">
        <f>'8.3'!D15</f>
        <v/>
      </c>
      <c r="E15" s="61" t="str">
        <f>'8.4'!D15</f>
        <v/>
      </c>
      <c r="F15" s="61" t="str">
        <f>'8.5'!H15</f>
        <v/>
      </c>
      <c r="G15" s="61" t="str">
        <f>'8.6'!H15</f>
        <v/>
      </c>
      <c r="H15" s="61" t="str">
        <f>'8.7'!D15</f>
        <v/>
      </c>
      <c r="I15" s="61" t="str">
        <f>'8.8'!D15</f>
        <v/>
      </c>
      <c r="J15" s="61" t="str">
        <f>'8.9'!F15</f>
        <v/>
      </c>
      <c r="K15" s="61" t="str">
        <f>'8.10'!D15</f>
        <v/>
      </c>
      <c r="L15" s="61" t="str">
        <f>'8.11'!D15</f>
        <v/>
      </c>
      <c r="M15" s="61" t="str">
        <f>'8.12'!D15</f>
        <v/>
      </c>
      <c r="N15" s="61" t="str">
        <f>'8.13'!D15</f>
        <v/>
      </c>
      <c r="O15" s="62" t="str">
        <f>'8.14'!D15</f>
        <v/>
      </c>
    </row>
    <row r="16" spans="1:15" x14ac:dyDescent="0.25">
      <c r="A16" s="105" t="s">
        <v>12</v>
      </c>
      <c r="B16" s="103" t="str">
        <f>'8.1'!L16</f>
        <v/>
      </c>
      <c r="C16" s="59" t="str">
        <f>'8.2'!N16</f>
        <v/>
      </c>
      <c r="D16" s="59" t="str">
        <f>'8.3'!D16</f>
        <v/>
      </c>
      <c r="E16" s="59" t="str">
        <f>'8.4'!D16</f>
        <v/>
      </c>
      <c r="F16" s="59" t="str">
        <f>'8.5'!H16</f>
        <v/>
      </c>
      <c r="G16" s="59" t="str">
        <f>'8.6'!H16</f>
        <v/>
      </c>
      <c r="H16" s="59" t="str">
        <f>'8.7'!D16</f>
        <v/>
      </c>
      <c r="I16" s="59" t="str">
        <f>'8.8'!D16</f>
        <v/>
      </c>
      <c r="J16" s="59" t="str">
        <f>'8.9'!F16</f>
        <v/>
      </c>
      <c r="K16" s="59" t="str">
        <f>'8.10'!D16</f>
        <v/>
      </c>
      <c r="L16" s="59" t="str">
        <f>'8.11'!D16</f>
        <v/>
      </c>
      <c r="M16" s="59" t="str">
        <f>'8.12'!D16</f>
        <v/>
      </c>
      <c r="N16" s="59" t="str">
        <f>'8.13'!D16</f>
        <v/>
      </c>
      <c r="O16" s="60" t="str">
        <f>'8.14'!D16</f>
        <v/>
      </c>
    </row>
    <row r="17" spans="1:15" x14ac:dyDescent="0.25">
      <c r="A17" s="106" t="s">
        <v>13</v>
      </c>
      <c r="B17" s="102" t="str">
        <f>'8.1'!L17</f>
        <v/>
      </c>
      <c r="C17" s="61" t="str">
        <f>'8.2'!N17</f>
        <v/>
      </c>
      <c r="D17" s="61" t="str">
        <f>'8.3'!D17</f>
        <v/>
      </c>
      <c r="E17" s="61" t="str">
        <f>'8.4'!D17</f>
        <v/>
      </c>
      <c r="F17" s="61" t="str">
        <f>'8.5'!H17</f>
        <v/>
      </c>
      <c r="G17" s="61" t="str">
        <f>'8.6'!H17</f>
        <v/>
      </c>
      <c r="H17" s="61" t="str">
        <f>'8.7'!D17</f>
        <v/>
      </c>
      <c r="I17" s="61" t="str">
        <f>'8.8'!D17</f>
        <v/>
      </c>
      <c r="J17" s="61" t="str">
        <f>'8.9'!F17</f>
        <v/>
      </c>
      <c r="K17" s="61" t="str">
        <f>'8.10'!D17</f>
        <v/>
      </c>
      <c r="L17" s="61" t="str">
        <f>'8.11'!D17</f>
        <v/>
      </c>
      <c r="M17" s="61" t="str">
        <f>'8.12'!D17</f>
        <v/>
      </c>
      <c r="N17" s="61" t="str">
        <f>'8.13'!D17</f>
        <v/>
      </c>
      <c r="O17" s="62" t="str">
        <f>'8.14'!D17</f>
        <v/>
      </c>
    </row>
    <row r="18" spans="1:15" x14ac:dyDescent="0.25">
      <c r="A18" s="105" t="s">
        <v>14</v>
      </c>
      <c r="B18" s="103" t="str">
        <f>'8.1'!L18</f>
        <v/>
      </c>
      <c r="C18" s="59" t="str">
        <f>'8.2'!N18</f>
        <v/>
      </c>
      <c r="D18" s="59" t="str">
        <f>'8.3'!D18</f>
        <v/>
      </c>
      <c r="E18" s="59" t="str">
        <f>'8.4'!D18</f>
        <v/>
      </c>
      <c r="F18" s="59" t="str">
        <f>'8.5'!H18</f>
        <v/>
      </c>
      <c r="G18" s="59" t="str">
        <f>'8.6'!H18</f>
        <v/>
      </c>
      <c r="H18" s="59" t="str">
        <f>'8.7'!D18</f>
        <v/>
      </c>
      <c r="I18" s="59" t="str">
        <f>'8.8'!D18</f>
        <v/>
      </c>
      <c r="J18" s="59" t="str">
        <f>'8.9'!F18</f>
        <v/>
      </c>
      <c r="K18" s="59" t="str">
        <f>'8.10'!D18</f>
        <v/>
      </c>
      <c r="L18" s="59" t="str">
        <f>'8.11'!D18</f>
        <v/>
      </c>
      <c r="M18" s="59" t="str">
        <f>'8.12'!D18</f>
        <v/>
      </c>
      <c r="N18" s="59" t="str">
        <f>'8.13'!D18</f>
        <v/>
      </c>
      <c r="O18" s="60" t="str">
        <f>'8.14'!D18</f>
        <v/>
      </c>
    </row>
    <row r="19" spans="1:15" x14ac:dyDescent="0.25">
      <c r="A19" s="106" t="s">
        <v>15</v>
      </c>
      <c r="B19" s="102" t="str">
        <f>'8.1'!L19</f>
        <v/>
      </c>
      <c r="C19" s="61" t="str">
        <f>'8.2'!N19</f>
        <v/>
      </c>
      <c r="D19" s="61" t="str">
        <f>'8.3'!D19</f>
        <v/>
      </c>
      <c r="E19" s="61" t="str">
        <f>'8.4'!D19</f>
        <v/>
      </c>
      <c r="F19" s="61" t="str">
        <f>'8.5'!H19</f>
        <v/>
      </c>
      <c r="G19" s="61" t="str">
        <f>'8.6'!H19</f>
        <v/>
      </c>
      <c r="H19" s="61" t="str">
        <f>'8.7'!D19</f>
        <v/>
      </c>
      <c r="I19" s="61" t="str">
        <f>'8.8'!D19</f>
        <v/>
      </c>
      <c r="J19" s="61" t="str">
        <f>'8.9'!F19</f>
        <v/>
      </c>
      <c r="K19" s="61" t="str">
        <f>'8.10'!D19</f>
        <v/>
      </c>
      <c r="L19" s="61" t="str">
        <f>'8.11'!D19</f>
        <v/>
      </c>
      <c r="M19" s="61" t="str">
        <f>'8.12'!D19</f>
        <v/>
      </c>
      <c r="N19" s="61" t="str">
        <f>'8.13'!D19</f>
        <v/>
      </c>
      <c r="O19" s="62" t="str">
        <f>'8.14'!D19</f>
        <v/>
      </c>
    </row>
    <row r="20" spans="1:15" x14ac:dyDescent="0.25">
      <c r="A20" s="105" t="s">
        <v>16</v>
      </c>
      <c r="B20" s="103" t="str">
        <f>'8.1'!L20</f>
        <v/>
      </c>
      <c r="C20" s="59" t="str">
        <f>'8.2'!N20</f>
        <v/>
      </c>
      <c r="D20" s="59" t="str">
        <f>'8.3'!D20</f>
        <v/>
      </c>
      <c r="E20" s="59" t="str">
        <f>'8.4'!D20</f>
        <v/>
      </c>
      <c r="F20" s="59" t="str">
        <f>'8.5'!H20</f>
        <v/>
      </c>
      <c r="G20" s="59" t="str">
        <f>'8.6'!H20</f>
        <v/>
      </c>
      <c r="H20" s="59" t="str">
        <f>'8.7'!D20</f>
        <v/>
      </c>
      <c r="I20" s="59" t="str">
        <f>'8.8'!D20</f>
        <v/>
      </c>
      <c r="J20" s="59" t="str">
        <f>'8.9'!F20</f>
        <v/>
      </c>
      <c r="K20" s="59" t="str">
        <f>'8.10'!D20</f>
        <v/>
      </c>
      <c r="L20" s="59" t="str">
        <f>'8.11'!D20</f>
        <v/>
      </c>
      <c r="M20" s="59" t="str">
        <f>'8.12'!D20</f>
        <v/>
      </c>
      <c r="N20" s="59" t="str">
        <f>'8.13'!D20</f>
        <v/>
      </c>
      <c r="O20" s="60" t="str">
        <f>'8.14'!D20</f>
        <v/>
      </c>
    </row>
    <row r="21" spans="1:15" x14ac:dyDescent="0.25">
      <c r="A21" s="106" t="s">
        <v>17</v>
      </c>
      <c r="B21" s="102" t="str">
        <f>'8.1'!L21</f>
        <v/>
      </c>
      <c r="C21" s="61" t="str">
        <f>'8.2'!N21</f>
        <v/>
      </c>
      <c r="D21" s="61" t="str">
        <f>'8.3'!D21</f>
        <v/>
      </c>
      <c r="E21" s="61" t="str">
        <f>'8.4'!D21</f>
        <v/>
      </c>
      <c r="F21" s="61" t="str">
        <f>'8.5'!H21</f>
        <v/>
      </c>
      <c r="G21" s="61" t="str">
        <f>'8.6'!H21</f>
        <v/>
      </c>
      <c r="H21" s="61" t="str">
        <f>'8.7'!D21</f>
        <v/>
      </c>
      <c r="I21" s="61" t="str">
        <f>'8.8'!D21</f>
        <v/>
      </c>
      <c r="J21" s="61" t="str">
        <f>'8.9'!F21</f>
        <v/>
      </c>
      <c r="K21" s="61" t="str">
        <f>'8.10'!D21</f>
        <v/>
      </c>
      <c r="L21" s="61" t="str">
        <f>'8.11'!D21</f>
        <v/>
      </c>
      <c r="M21" s="61" t="str">
        <f>'8.12'!D21</f>
        <v/>
      </c>
      <c r="N21" s="61" t="str">
        <f>'8.13'!D21</f>
        <v/>
      </c>
      <c r="O21" s="62" t="str">
        <f>'8.14'!D21</f>
        <v/>
      </c>
    </row>
    <row r="22" spans="1:15" x14ac:dyDescent="0.25">
      <c r="A22" s="105" t="s">
        <v>18</v>
      </c>
      <c r="B22" s="103" t="str">
        <f>'8.1'!L22</f>
        <v/>
      </c>
      <c r="C22" s="59" t="str">
        <f>'8.2'!N22</f>
        <v/>
      </c>
      <c r="D22" s="59" t="str">
        <f>'8.3'!D22</f>
        <v/>
      </c>
      <c r="E22" s="59" t="str">
        <f>'8.4'!D22</f>
        <v/>
      </c>
      <c r="F22" s="59" t="str">
        <f>'8.5'!H22</f>
        <v/>
      </c>
      <c r="G22" s="59" t="str">
        <f>'8.6'!H22</f>
        <v/>
      </c>
      <c r="H22" s="59" t="str">
        <f>'8.7'!D22</f>
        <v/>
      </c>
      <c r="I22" s="59" t="str">
        <f>'8.8'!D22</f>
        <v/>
      </c>
      <c r="J22" s="59" t="str">
        <f>'8.9'!F22</f>
        <v/>
      </c>
      <c r="K22" s="59" t="str">
        <f>'8.10'!D22</f>
        <v/>
      </c>
      <c r="L22" s="59" t="str">
        <f>'8.11'!D22</f>
        <v/>
      </c>
      <c r="M22" s="59" t="str">
        <f>'8.12'!D22</f>
        <v/>
      </c>
      <c r="N22" s="59" t="str">
        <f>'8.13'!D22</f>
        <v/>
      </c>
      <c r="O22" s="60" t="str">
        <f>'8.14'!D22</f>
        <v/>
      </c>
    </row>
    <row r="23" spans="1:15" x14ac:dyDescent="0.25">
      <c r="A23" s="106" t="s">
        <v>19</v>
      </c>
      <c r="B23" s="102" t="str">
        <f>'8.1'!L23</f>
        <v/>
      </c>
      <c r="C23" s="61" t="str">
        <f>'8.2'!N23</f>
        <v/>
      </c>
      <c r="D23" s="61" t="str">
        <f>'8.3'!D23</f>
        <v/>
      </c>
      <c r="E23" s="61" t="str">
        <f>'8.4'!D23</f>
        <v/>
      </c>
      <c r="F23" s="61" t="str">
        <f>'8.5'!H23</f>
        <v/>
      </c>
      <c r="G23" s="61" t="str">
        <f>'8.6'!H23</f>
        <v/>
      </c>
      <c r="H23" s="61" t="str">
        <f>'8.7'!D23</f>
        <v/>
      </c>
      <c r="I23" s="61" t="str">
        <f>'8.8'!D23</f>
        <v/>
      </c>
      <c r="J23" s="61" t="str">
        <f>'8.9'!F23</f>
        <v/>
      </c>
      <c r="K23" s="61" t="str">
        <f>'8.10'!D23</f>
        <v/>
      </c>
      <c r="L23" s="61" t="str">
        <f>'8.11'!D23</f>
        <v/>
      </c>
      <c r="M23" s="61" t="str">
        <f>'8.12'!D23</f>
        <v/>
      </c>
      <c r="N23" s="61" t="str">
        <f>'8.13'!D23</f>
        <v/>
      </c>
      <c r="O23" s="62" t="str">
        <f>'8.14'!D23</f>
        <v/>
      </c>
    </row>
    <row r="24" spans="1:15" x14ac:dyDescent="0.25">
      <c r="A24" s="105" t="s">
        <v>20</v>
      </c>
      <c r="B24" s="103" t="str">
        <f>'8.1'!L24</f>
        <v/>
      </c>
      <c r="C24" s="59" t="str">
        <f>'8.2'!N24</f>
        <v/>
      </c>
      <c r="D24" s="59" t="str">
        <f>'8.3'!D24</f>
        <v/>
      </c>
      <c r="E24" s="59" t="str">
        <f>'8.4'!D24</f>
        <v/>
      </c>
      <c r="F24" s="59" t="str">
        <f>'8.5'!H24</f>
        <v/>
      </c>
      <c r="G24" s="59" t="str">
        <f>'8.6'!H24</f>
        <v/>
      </c>
      <c r="H24" s="59" t="str">
        <f>'8.7'!D24</f>
        <v/>
      </c>
      <c r="I24" s="59" t="str">
        <f>'8.8'!D24</f>
        <v/>
      </c>
      <c r="J24" s="59" t="str">
        <f>'8.9'!F24</f>
        <v/>
      </c>
      <c r="K24" s="59" t="str">
        <f>'8.10'!D24</f>
        <v/>
      </c>
      <c r="L24" s="59" t="str">
        <f>'8.11'!D24</f>
        <v/>
      </c>
      <c r="M24" s="59" t="str">
        <f>'8.12'!D24</f>
        <v/>
      </c>
      <c r="N24" s="59" t="str">
        <f>'8.13'!D24</f>
        <v/>
      </c>
      <c r="O24" s="60" t="str">
        <f>'8.14'!D24</f>
        <v/>
      </c>
    </row>
    <row r="25" spans="1:15" x14ac:dyDescent="0.25">
      <c r="A25" s="106" t="s">
        <v>21</v>
      </c>
      <c r="B25" s="102" t="str">
        <f>'8.1'!L25</f>
        <v/>
      </c>
      <c r="C25" s="61" t="str">
        <f>'8.2'!N25</f>
        <v/>
      </c>
      <c r="D25" s="61" t="str">
        <f>'8.3'!D25</f>
        <v/>
      </c>
      <c r="E25" s="61" t="str">
        <f>'8.4'!D25</f>
        <v/>
      </c>
      <c r="F25" s="61" t="str">
        <f>'8.5'!H25</f>
        <v/>
      </c>
      <c r="G25" s="61" t="str">
        <f>'8.6'!H25</f>
        <v/>
      </c>
      <c r="H25" s="61" t="str">
        <f>'8.7'!D25</f>
        <v/>
      </c>
      <c r="I25" s="61" t="str">
        <f>'8.8'!D25</f>
        <v/>
      </c>
      <c r="J25" s="61" t="str">
        <f>'8.9'!F25</f>
        <v/>
      </c>
      <c r="K25" s="61" t="str">
        <f>'8.10'!D25</f>
        <v/>
      </c>
      <c r="L25" s="61" t="str">
        <f>'8.11'!D25</f>
        <v/>
      </c>
      <c r="M25" s="61" t="str">
        <f>'8.12'!D25</f>
        <v/>
      </c>
      <c r="N25" s="61" t="str">
        <f>'8.13'!D25</f>
        <v/>
      </c>
      <c r="O25" s="62" t="str">
        <f>'8.14'!D25</f>
        <v/>
      </c>
    </row>
    <row r="26" spans="1:15" x14ac:dyDescent="0.25">
      <c r="A26" s="105" t="s">
        <v>22</v>
      </c>
      <c r="B26" s="103" t="str">
        <f>'8.1'!L26</f>
        <v/>
      </c>
      <c r="C26" s="59" t="str">
        <f>'8.2'!N26</f>
        <v/>
      </c>
      <c r="D26" s="59" t="str">
        <f>'8.3'!D26</f>
        <v/>
      </c>
      <c r="E26" s="59" t="str">
        <f>'8.4'!D26</f>
        <v/>
      </c>
      <c r="F26" s="59" t="str">
        <f>'8.5'!H26</f>
        <v/>
      </c>
      <c r="G26" s="59" t="str">
        <f>'8.6'!H26</f>
        <v/>
      </c>
      <c r="H26" s="59" t="str">
        <f>'8.7'!D26</f>
        <v/>
      </c>
      <c r="I26" s="59" t="str">
        <f>'8.8'!D26</f>
        <v/>
      </c>
      <c r="J26" s="59" t="str">
        <f>'8.9'!F26</f>
        <v/>
      </c>
      <c r="K26" s="59" t="str">
        <f>'8.10'!D26</f>
        <v/>
      </c>
      <c r="L26" s="59" t="str">
        <f>'8.11'!D26</f>
        <v/>
      </c>
      <c r="M26" s="59" t="str">
        <f>'8.12'!D26</f>
        <v/>
      </c>
      <c r="N26" s="59" t="str">
        <f>'8.13'!D26</f>
        <v/>
      </c>
      <c r="O26" s="60" t="str">
        <f>'8.14'!D26</f>
        <v/>
      </c>
    </row>
    <row r="27" spans="1:15" x14ac:dyDescent="0.25">
      <c r="A27" s="106" t="s">
        <v>23</v>
      </c>
      <c r="B27" s="102" t="str">
        <f>'8.1'!L27</f>
        <v/>
      </c>
      <c r="C27" s="61" t="str">
        <f>'8.2'!N27</f>
        <v/>
      </c>
      <c r="D27" s="61" t="str">
        <f>'8.3'!D27</f>
        <v/>
      </c>
      <c r="E27" s="61" t="str">
        <f>'8.4'!D27</f>
        <v/>
      </c>
      <c r="F27" s="61" t="str">
        <f>'8.5'!H27</f>
        <v/>
      </c>
      <c r="G27" s="61" t="str">
        <f>'8.6'!H27</f>
        <v/>
      </c>
      <c r="H27" s="61" t="str">
        <f>'8.7'!D27</f>
        <v/>
      </c>
      <c r="I27" s="61" t="str">
        <f>'8.8'!D27</f>
        <v/>
      </c>
      <c r="J27" s="61" t="str">
        <f>'8.9'!F27</f>
        <v/>
      </c>
      <c r="K27" s="61" t="str">
        <f>'8.10'!D27</f>
        <v/>
      </c>
      <c r="L27" s="61" t="str">
        <f>'8.11'!D27</f>
        <v/>
      </c>
      <c r="M27" s="61" t="str">
        <f>'8.12'!D27</f>
        <v/>
      </c>
      <c r="N27" s="61" t="str">
        <f>'8.13'!D27</f>
        <v/>
      </c>
      <c r="O27" s="62" t="str">
        <f>'8.14'!D27</f>
        <v/>
      </c>
    </row>
    <row r="28" spans="1:15" x14ac:dyDescent="0.25">
      <c r="A28" s="105" t="s">
        <v>24</v>
      </c>
      <c r="B28" s="103" t="str">
        <f>'8.1'!L28</f>
        <v/>
      </c>
      <c r="C28" s="59" t="str">
        <f>'8.2'!N28</f>
        <v/>
      </c>
      <c r="D28" s="59" t="str">
        <f>'8.3'!D28</f>
        <v/>
      </c>
      <c r="E28" s="59" t="str">
        <f>'8.4'!D28</f>
        <v/>
      </c>
      <c r="F28" s="59" t="str">
        <f>'8.5'!H28</f>
        <v/>
      </c>
      <c r="G28" s="59" t="str">
        <f>'8.6'!H28</f>
        <v/>
      </c>
      <c r="H28" s="59" t="str">
        <f>'8.7'!D28</f>
        <v/>
      </c>
      <c r="I28" s="59" t="str">
        <f>'8.8'!D28</f>
        <v/>
      </c>
      <c r="J28" s="59" t="str">
        <f>'8.9'!F28</f>
        <v/>
      </c>
      <c r="K28" s="59" t="str">
        <f>'8.10'!D28</f>
        <v/>
      </c>
      <c r="L28" s="59" t="str">
        <f>'8.11'!D28</f>
        <v/>
      </c>
      <c r="M28" s="59" t="str">
        <f>'8.12'!D28</f>
        <v/>
      </c>
      <c r="N28" s="59" t="str">
        <f>'8.13'!D28</f>
        <v/>
      </c>
      <c r="O28" s="60" t="str">
        <f>'8.14'!D28</f>
        <v/>
      </c>
    </row>
    <row r="29" spans="1:15" x14ac:dyDescent="0.25">
      <c r="A29" s="106" t="s">
        <v>25</v>
      </c>
      <c r="B29" s="102" t="str">
        <f>'8.1'!L29</f>
        <v/>
      </c>
      <c r="C29" s="61" t="str">
        <f>'8.2'!N29</f>
        <v/>
      </c>
      <c r="D29" s="61" t="str">
        <f>'8.3'!D29</f>
        <v/>
      </c>
      <c r="E29" s="61" t="str">
        <f>'8.4'!D29</f>
        <v/>
      </c>
      <c r="F29" s="61" t="str">
        <f>'8.5'!H29</f>
        <v/>
      </c>
      <c r="G29" s="61" t="str">
        <f>'8.6'!H29</f>
        <v/>
      </c>
      <c r="H29" s="61" t="str">
        <f>'8.7'!D29</f>
        <v/>
      </c>
      <c r="I29" s="61" t="str">
        <f>'8.8'!D29</f>
        <v/>
      </c>
      <c r="J29" s="61" t="str">
        <f>'8.9'!F29</f>
        <v/>
      </c>
      <c r="K29" s="61" t="str">
        <f>'8.10'!D29</f>
        <v/>
      </c>
      <c r="L29" s="61" t="str">
        <f>'8.11'!D29</f>
        <v/>
      </c>
      <c r="M29" s="61" t="str">
        <f>'8.12'!D29</f>
        <v/>
      </c>
      <c r="N29" s="61" t="str">
        <f>'8.13'!D29</f>
        <v/>
      </c>
      <c r="O29" s="62" t="str">
        <f>'8.14'!D29</f>
        <v/>
      </c>
    </row>
    <row r="30" spans="1:15" x14ac:dyDescent="0.25">
      <c r="A30" s="105" t="s">
        <v>26</v>
      </c>
      <c r="B30" s="103" t="str">
        <f>'8.1'!L30</f>
        <v/>
      </c>
      <c r="C30" s="59" t="str">
        <f>'8.2'!N30</f>
        <v/>
      </c>
      <c r="D30" s="59" t="str">
        <f>'8.3'!D30</f>
        <v/>
      </c>
      <c r="E30" s="59" t="str">
        <f>'8.4'!D30</f>
        <v/>
      </c>
      <c r="F30" s="59" t="str">
        <f>'8.5'!H30</f>
        <v/>
      </c>
      <c r="G30" s="59" t="str">
        <f>'8.6'!H30</f>
        <v/>
      </c>
      <c r="H30" s="59" t="str">
        <f>'8.7'!D30</f>
        <v/>
      </c>
      <c r="I30" s="59" t="str">
        <f>'8.8'!D30</f>
        <v/>
      </c>
      <c r="J30" s="59" t="str">
        <f>'8.9'!F30</f>
        <v/>
      </c>
      <c r="K30" s="59" t="str">
        <f>'8.10'!D30</f>
        <v/>
      </c>
      <c r="L30" s="59" t="str">
        <f>'8.11'!D30</f>
        <v/>
      </c>
      <c r="M30" s="59" t="str">
        <f>'8.12'!D30</f>
        <v/>
      </c>
      <c r="N30" s="59" t="str">
        <f>'8.13'!D30</f>
        <v/>
      </c>
      <c r="O30" s="60" t="str">
        <f>'8.14'!D30</f>
        <v/>
      </c>
    </row>
    <row r="31" spans="1:15" x14ac:dyDescent="0.25">
      <c r="A31" s="106" t="s">
        <v>27</v>
      </c>
      <c r="B31" s="102" t="str">
        <f>'8.1'!L31</f>
        <v/>
      </c>
      <c r="C31" s="61" t="str">
        <f>'8.2'!N31</f>
        <v/>
      </c>
      <c r="D31" s="61" t="str">
        <f>'8.3'!D31</f>
        <v/>
      </c>
      <c r="E31" s="61" t="str">
        <f>'8.4'!D31</f>
        <v/>
      </c>
      <c r="F31" s="61" t="str">
        <f>'8.5'!H31</f>
        <v/>
      </c>
      <c r="G31" s="61" t="str">
        <f>'8.6'!H31</f>
        <v/>
      </c>
      <c r="H31" s="61" t="str">
        <f>'8.7'!D31</f>
        <v/>
      </c>
      <c r="I31" s="61" t="str">
        <f>'8.8'!D31</f>
        <v/>
      </c>
      <c r="J31" s="61" t="str">
        <f>'8.9'!F31</f>
        <v/>
      </c>
      <c r="K31" s="61" t="str">
        <f>'8.10'!D31</f>
        <v/>
      </c>
      <c r="L31" s="61" t="str">
        <f>'8.11'!D31</f>
        <v/>
      </c>
      <c r="M31" s="61" t="str">
        <f>'8.12'!D31</f>
        <v/>
      </c>
      <c r="N31" s="61" t="str">
        <f>'8.13'!D31</f>
        <v/>
      </c>
      <c r="O31" s="62" t="str">
        <f>'8.14'!D31</f>
        <v/>
      </c>
    </row>
    <row r="32" spans="1:15" x14ac:dyDescent="0.25">
      <c r="A32" s="105" t="s">
        <v>28</v>
      </c>
      <c r="B32" s="103" t="str">
        <f>'8.1'!L32</f>
        <v/>
      </c>
      <c r="C32" s="59" t="str">
        <f>'8.2'!N32</f>
        <v/>
      </c>
      <c r="D32" s="59" t="str">
        <f>'8.3'!D32</f>
        <v/>
      </c>
      <c r="E32" s="59" t="str">
        <f>'8.4'!D32</f>
        <v/>
      </c>
      <c r="F32" s="59" t="str">
        <f>'8.5'!H32</f>
        <v/>
      </c>
      <c r="G32" s="59" t="str">
        <f>'8.6'!H32</f>
        <v/>
      </c>
      <c r="H32" s="59" t="str">
        <f>'8.7'!D32</f>
        <v/>
      </c>
      <c r="I32" s="59" t="str">
        <f>'8.8'!D32</f>
        <v/>
      </c>
      <c r="J32" s="59" t="str">
        <f>'8.9'!F32</f>
        <v/>
      </c>
      <c r="K32" s="59" t="str">
        <f>'8.10'!D32</f>
        <v/>
      </c>
      <c r="L32" s="59" t="str">
        <f>'8.11'!D32</f>
        <v/>
      </c>
      <c r="M32" s="59" t="str">
        <f>'8.12'!D32</f>
        <v/>
      </c>
      <c r="N32" s="59" t="str">
        <f>'8.13'!D32</f>
        <v/>
      </c>
      <c r="O32" s="60" t="str">
        <f>'8.14'!D32</f>
        <v/>
      </c>
    </row>
    <row r="33" spans="1:15" x14ac:dyDescent="0.25">
      <c r="A33" s="106" t="s">
        <v>29</v>
      </c>
      <c r="B33" s="102" t="str">
        <f>'8.1'!L33</f>
        <v/>
      </c>
      <c r="C33" s="61" t="str">
        <f>'8.2'!N33</f>
        <v/>
      </c>
      <c r="D33" s="61" t="str">
        <f>'8.3'!D33</f>
        <v/>
      </c>
      <c r="E33" s="61" t="str">
        <f>'8.4'!D33</f>
        <v/>
      </c>
      <c r="F33" s="61" t="str">
        <f>'8.5'!H33</f>
        <v/>
      </c>
      <c r="G33" s="61" t="str">
        <f>'8.6'!H33</f>
        <v/>
      </c>
      <c r="H33" s="61" t="str">
        <f>'8.7'!D33</f>
        <v/>
      </c>
      <c r="I33" s="61" t="str">
        <f>'8.8'!D33</f>
        <v/>
      </c>
      <c r="J33" s="61" t="str">
        <f>'8.9'!F33</f>
        <v/>
      </c>
      <c r="K33" s="61" t="str">
        <f>'8.10'!D33</f>
        <v/>
      </c>
      <c r="L33" s="61" t="str">
        <f>'8.11'!D33</f>
        <v/>
      </c>
      <c r="M33" s="61" t="str">
        <f>'8.12'!D33</f>
        <v/>
      </c>
      <c r="N33" s="61" t="str">
        <f>'8.13'!D33</f>
        <v/>
      </c>
      <c r="O33" s="62" t="str">
        <f>'8.14'!D33</f>
        <v/>
      </c>
    </row>
    <row r="34" spans="1:15" x14ac:dyDescent="0.25">
      <c r="A34" s="105" t="s">
        <v>30</v>
      </c>
      <c r="B34" s="103" t="str">
        <f>'8.1'!L34</f>
        <v/>
      </c>
      <c r="C34" s="59" t="str">
        <f>'8.2'!N34</f>
        <v/>
      </c>
      <c r="D34" s="59" t="str">
        <f>'8.3'!D34</f>
        <v/>
      </c>
      <c r="E34" s="59" t="str">
        <f>'8.4'!D34</f>
        <v/>
      </c>
      <c r="F34" s="59" t="str">
        <f>'8.5'!H34</f>
        <v/>
      </c>
      <c r="G34" s="59" t="str">
        <f>'8.6'!H34</f>
        <v/>
      </c>
      <c r="H34" s="59" t="str">
        <f>'8.7'!D34</f>
        <v/>
      </c>
      <c r="I34" s="59" t="str">
        <f>'8.8'!D34</f>
        <v/>
      </c>
      <c r="J34" s="59" t="str">
        <f>'8.9'!F34</f>
        <v/>
      </c>
      <c r="K34" s="59" t="str">
        <f>'8.10'!D34</f>
        <v/>
      </c>
      <c r="L34" s="59" t="str">
        <f>'8.11'!D34</f>
        <v/>
      </c>
      <c r="M34" s="59" t="str">
        <f>'8.12'!D34</f>
        <v/>
      </c>
      <c r="N34" s="59" t="str">
        <f>'8.13'!D34</f>
        <v/>
      </c>
      <c r="O34" s="60" t="str">
        <f>'8.14'!D34</f>
        <v/>
      </c>
    </row>
    <row r="35" spans="1:15" x14ac:dyDescent="0.25">
      <c r="A35" s="106" t="s">
        <v>31</v>
      </c>
      <c r="B35" s="102" t="str">
        <f>'8.1'!L35</f>
        <v/>
      </c>
      <c r="C35" s="61" t="str">
        <f>'8.2'!N35</f>
        <v/>
      </c>
      <c r="D35" s="61" t="str">
        <f>'8.3'!D35</f>
        <v/>
      </c>
      <c r="E35" s="61" t="str">
        <f>'8.4'!D35</f>
        <v/>
      </c>
      <c r="F35" s="61" t="str">
        <f>'8.5'!H35</f>
        <v/>
      </c>
      <c r="G35" s="61" t="str">
        <f>'8.6'!H35</f>
        <v/>
      </c>
      <c r="H35" s="61" t="str">
        <f>'8.7'!D35</f>
        <v/>
      </c>
      <c r="I35" s="61" t="str">
        <f>'8.8'!D35</f>
        <v/>
      </c>
      <c r="J35" s="61" t="str">
        <f>'8.9'!F35</f>
        <v/>
      </c>
      <c r="K35" s="61" t="str">
        <f>'8.10'!D35</f>
        <v/>
      </c>
      <c r="L35" s="61" t="str">
        <f>'8.11'!D35</f>
        <v/>
      </c>
      <c r="M35" s="61" t="str">
        <f>'8.12'!D35</f>
        <v/>
      </c>
      <c r="N35" s="61" t="str">
        <f>'8.13'!D35</f>
        <v/>
      </c>
      <c r="O35" s="62" t="str">
        <f>'8.14'!D35</f>
        <v/>
      </c>
    </row>
    <row r="36" spans="1:15" x14ac:dyDescent="0.25">
      <c r="A36" s="105" t="s">
        <v>32</v>
      </c>
      <c r="B36" s="103" t="str">
        <f>'8.1'!L36</f>
        <v/>
      </c>
      <c r="C36" s="59" t="str">
        <f>'8.2'!N36</f>
        <v/>
      </c>
      <c r="D36" s="59" t="str">
        <f>'8.3'!D36</f>
        <v/>
      </c>
      <c r="E36" s="59" t="str">
        <f>'8.4'!D36</f>
        <v/>
      </c>
      <c r="F36" s="59" t="str">
        <f>'8.5'!H36</f>
        <v/>
      </c>
      <c r="G36" s="59" t="str">
        <f>'8.6'!H36</f>
        <v/>
      </c>
      <c r="H36" s="59" t="str">
        <f>'8.7'!D36</f>
        <v/>
      </c>
      <c r="I36" s="59" t="str">
        <f>'8.8'!D36</f>
        <v/>
      </c>
      <c r="J36" s="59" t="str">
        <f>'8.9'!F36</f>
        <v/>
      </c>
      <c r="K36" s="59" t="str">
        <f>'8.10'!D36</f>
        <v/>
      </c>
      <c r="L36" s="59" t="str">
        <f>'8.11'!D36</f>
        <v/>
      </c>
      <c r="M36" s="59" t="str">
        <f>'8.12'!D36</f>
        <v/>
      </c>
      <c r="N36" s="59" t="str">
        <f>'8.13'!D36</f>
        <v/>
      </c>
      <c r="O36" s="60" t="str">
        <f>'8.14'!D36</f>
        <v/>
      </c>
    </row>
    <row r="37" spans="1:15" x14ac:dyDescent="0.25">
      <c r="A37" s="106" t="s">
        <v>33</v>
      </c>
      <c r="B37" s="102" t="str">
        <f>'8.1'!L37</f>
        <v/>
      </c>
      <c r="C37" s="61" t="str">
        <f>'8.2'!N37</f>
        <v/>
      </c>
      <c r="D37" s="61" t="str">
        <f>'8.3'!D37</f>
        <v/>
      </c>
      <c r="E37" s="61" t="str">
        <f>'8.4'!D37</f>
        <v/>
      </c>
      <c r="F37" s="61" t="str">
        <f>'8.5'!H37</f>
        <v/>
      </c>
      <c r="G37" s="61" t="str">
        <f>'8.6'!H37</f>
        <v/>
      </c>
      <c r="H37" s="61" t="str">
        <f>'8.7'!D37</f>
        <v/>
      </c>
      <c r="I37" s="61" t="str">
        <f>'8.8'!D37</f>
        <v/>
      </c>
      <c r="J37" s="61" t="str">
        <f>'8.9'!F37</f>
        <v/>
      </c>
      <c r="K37" s="61" t="str">
        <f>'8.10'!D37</f>
        <v/>
      </c>
      <c r="L37" s="61" t="str">
        <f>'8.11'!D37</f>
        <v/>
      </c>
      <c r="M37" s="61" t="str">
        <f>'8.12'!D37</f>
        <v/>
      </c>
      <c r="N37" s="61" t="str">
        <f>'8.13'!D37</f>
        <v/>
      </c>
      <c r="O37" s="62" t="str">
        <f>'8.14'!D37</f>
        <v/>
      </c>
    </row>
    <row r="38" spans="1:15" x14ac:dyDescent="0.25">
      <c r="A38" s="105" t="s">
        <v>34</v>
      </c>
      <c r="B38" s="103" t="str">
        <f>'8.1'!L38</f>
        <v/>
      </c>
      <c r="C38" s="59" t="str">
        <f>'8.2'!N38</f>
        <v/>
      </c>
      <c r="D38" s="59" t="str">
        <f>'8.3'!D38</f>
        <v/>
      </c>
      <c r="E38" s="59" t="str">
        <f>'8.4'!D38</f>
        <v/>
      </c>
      <c r="F38" s="59" t="str">
        <f>'8.5'!H38</f>
        <v/>
      </c>
      <c r="G38" s="59" t="str">
        <f>'8.6'!H38</f>
        <v/>
      </c>
      <c r="H38" s="59" t="str">
        <f>'8.7'!D38</f>
        <v/>
      </c>
      <c r="I38" s="59" t="str">
        <f>'8.8'!D38</f>
        <v/>
      </c>
      <c r="J38" s="59" t="str">
        <f>'8.9'!F38</f>
        <v/>
      </c>
      <c r="K38" s="59" t="str">
        <f>'8.10'!D38</f>
        <v/>
      </c>
      <c r="L38" s="59" t="str">
        <f>'8.11'!D38</f>
        <v/>
      </c>
      <c r="M38" s="59" t="str">
        <f>'8.12'!D38</f>
        <v/>
      </c>
      <c r="N38" s="59" t="str">
        <f>'8.13'!D38</f>
        <v/>
      </c>
      <c r="O38" s="60" t="str">
        <f>'8.14'!D38</f>
        <v/>
      </c>
    </row>
    <row r="39" spans="1:15" x14ac:dyDescent="0.25">
      <c r="A39" s="106" t="s">
        <v>35</v>
      </c>
      <c r="B39" s="102" t="str">
        <f>'8.1'!L39</f>
        <v/>
      </c>
      <c r="C39" s="61" t="str">
        <f>'8.2'!N39</f>
        <v/>
      </c>
      <c r="D39" s="61" t="str">
        <f>'8.3'!D39</f>
        <v/>
      </c>
      <c r="E39" s="61" t="str">
        <f>'8.4'!D39</f>
        <v/>
      </c>
      <c r="F39" s="61" t="str">
        <f>'8.5'!H39</f>
        <v/>
      </c>
      <c r="G39" s="61" t="str">
        <f>'8.6'!H39</f>
        <v/>
      </c>
      <c r="H39" s="61" t="str">
        <f>'8.7'!D39</f>
        <v/>
      </c>
      <c r="I39" s="61" t="str">
        <f>'8.8'!D39</f>
        <v/>
      </c>
      <c r="J39" s="61" t="str">
        <f>'8.9'!F39</f>
        <v/>
      </c>
      <c r="K39" s="61" t="str">
        <f>'8.10'!D39</f>
        <v/>
      </c>
      <c r="L39" s="61" t="str">
        <f>'8.11'!D39</f>
        <v/>
      </c>
      <c r="M39" s="61" t="str">
        <f>'8.12'!D39</f>
        <v/>
      </c>
      <c r="N39" s="61" t="str">
        <f>'8.13'!D39</f>
        <v/>
      </c>
      <c r="O39" s="62" t="str">
        <f>'8.14'!D39</f>
        <v/>
      </c>
    </row>
    <row r="40" spans="1:15" x14ac:dyDescent="0.25">
      <c r="A40" s="105" t="s">
        <v>36</v>
      </c>
      <c r="B40" s="103" t="str">
        <f>'8.1'!L40</f>
        <v/>
      </c>
      <c r="C40" s="59" t="str">
        <f>'8.2'!N40</f>
        <v/>
      </c>
      <c r="D40" s="59" t="str">
        <f>'8.3'!D40</f>
        <v/>
      </c>
      <c r="E40" s="59" t="str">
        <f>'8.4'!D40</f>
        <v/>
      </c>
      <c r="F40" s="59" t="str">
        <f>'8.5'!H40</f>
        <v/>
      </c>
      <c r="G40" s="59" t="str">
        <f>'8.6'!H40</f>
        <v/>
      </c>
      <c r="H40" s="59" t="str">
        <f>'8.7'!D40</f>
        <v/>
      </c>
      <c r="I40" s="59" t="str">
        <f>'8.8'!D40</f>
        <v/>
      </c>
      <c r="J40" s="59" t="str">
        <f>'8.9'!F40</f>
        <v/>
      </c>
      <c r="K40" s="59" t="str">
        <f>'8.10'!D40</f>
        <v/>
      </c>
      <c r="L40" s="59" t="str">
        <f>'8.11'!D40</f>
        <v/>
      </c>
      <c r="M40" s="59" t="str">
        <f>'8.12'!D40</f>
        <v/>
      </c>
      <c r="N40" s="59" t="str">
        <f>'8.13'!D40</f>
        <v/>
      </c>
      <c r="O40" s="60" t="str">
        <f>'8.14'!D40</f>
        <v/>
      </c>
    </row>
    <row r="41" spans="1:15" ht="16.5" thickBot="1" x14ac:dyDescent="0.3">
      <c r="A41" s="107" t="s">
        <v>37</v>
      </c>
      <c r="B41" s="104" t="str">
        <f>'8.1'!L41</f>
        <v/>
      </c>
      <c r="C41" s="63" t="str">
        <f>'8.2'!N41</f>
        <v/>
      </c>
      <c r="D41" s="63" t="str">
        <f>'8.3'!D41</f>
        <v/>
      </c>
      <c r="E41" s="63" t="str">
        <f>'8.4'!D41</f>
        <v/>
      </c>
      <c r="F41" s="63" t="str">
        <f>'8.5'!H41</f>
        <v/>
      </c>
      <c r="G41" s="63" t="str">
        <f>'8.6'!H41</f>
        <v/>
      </c>
      <c r="H41" s="63" t="str">
        <f>'8.7'!D41</f>
        <v/>
      </c>
      <c r="I41" s="63" t="str">
        <f>'8.8'!D41</f>
        <v/>
      </c>
      <c r="J41" s="63" t="str">
        <f>'8.9'!F41</f>
        <v/>
      </c>
      <c r="K41" s="63" t="str">
        <f>'8.10'!D41</f>
        <v/>
      </c>
      <c r="L41" s="63" t="str">
        <f>'8.11'!D41</f>
        <v/>
      </c>
      <c r="M41" s="63" t="str">
        <f>'8.12'!D41</f>
        <v/>
      </c>
      <c r="N41" s="63" t="str">
        <f>'8.13'!D41</f>
        <v/>
      </c>
      <c r="O41" s="64" t="str">
        <f>'8.14'!D41</f>
        <v/>
      </c>
    </row>
    <row r="42" spans="1:15" ht="16.5" thickTop="1" x14ac:dyDescent="0.25"/>
  </sheetData>
  <sheetProtection sheet="1" objects="1" scenarios="1"/>
  <conditionalFormatting sqref="B2:O41">
    <cfRule type="cellIs" dxfId="0" priority="1" operator="lessThan">
      <formula>2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pane xSplit="1" ySplit="1" topLeftCell="B3" activePane="bottomRight" state="frozen"/>
      <selection pane="topRight" activeCell="B1" sqref="B1"/>
      <selection pane="bottomLeft" activeCell="A2" sqref="A2"/>
      <selection pane="bottomRight" activeCell="D23" sqref="D23"/>
    </sheetView>
  </sheetViews>
  <sheetFormatPr defaultColWidth="10.875" defaultRowHeight="15.75" x14ac:dyDescent="0.25"/>
  <cols>
    <col min="1" max="1" width="20.625" style="11" customWidth="1"/>
    <col min="2" max="2" width="58.5" style="5" bestFit="1" customWidth="1"/>
    <col min="3" max="3" width="0" style="11" hidden="1" customWidth="1"/>
    <col min="4" max="4" width="66.125" style="5" bestFit="1" customWidth="1"/>
    <col min="5" max="5" width="12.125" style="66" hidden="1" customWidth="1"/>
    <col min="6" max="6" width="10.875" style="90" customWidth="1"/>
    <col min="7" max="7" width="10.875" style="3"/>
    <col min="8" max="8" width="58.5" style="32" hidden="1" customWidth="1"/>
    <col min="9" max="9" width="58.5" style="11" hidden="1" customWidth="1"/>
    <col min="10" max="11" width="96.625" style="5" bestFit="1" customWidth="1"/>
    <col min="12" max="12" width="66" style="5" bestFit="1" customWidth="1"/>
    <col min="13" max="16384" width="10.875" style="5"/>
  </cols>
  <sheetData>
    <row r="1" spans="1:9" ht="32.1" customHeight="1" thickTop="1" thickBot="1" x14ac:dyDescent="0.3">
      <c r="A1" s="65">
        <v>8.9</v>
      </c>
      <c r="B1" s="16" t="s">
        <v>159</v>
      </c>
      <c r="C1" s="39"/>
      <c r="D1" s="16" t="s">
        <v>160</v>
      </c>
      <c r="E1" s="77"/>
      <c r="F1" s="51" t="s">
        <v>43</v>
      </c>
      <c r="H1" s="30"/>
    </row>
    <row r="2" spans="1:9" ht="16.5" thickTop="1" x14ac:dyDescent="0.25">
      <c r="A2" s="56" t="str">
        <f>'Front Page'!A2</f>
        <v>Student 1</v>
      </c>
      <c r="B2" s="24"/>
      <c r="C2" s="93" t="b">
        <f>IF(B2="5 - Design and perform a movement sequence using performance cues",5,IF(B2="3 - Designs a movement sequence but does not perform it",3,IF(B2="2 - Can perform a movement sequence pattern provided by another",2,IF(B2="1 - Does not design or perform movement sequence",1))))</f>
        <v>0</v>
      </c>
      <c r="D2" s="82"/>
      <c r="E2" s="25" t="b">
        <f>IF(D2="5 - Design and perform a body management sequence using performance cues",5,IF(D2="3 - Designs a body management sequence but does not perform it",3,IF(D2="2 - Can perform a body management sequence pattern provided by another",2,IF(D2="1 - Does not design or perform body management sequence",1))))</f>
        <v>0</v>
      </c>
      <c r="F2" s="84" t="str">
        <f>IFERROR(AVERAGE(C2, E2), "")</f>
        <v/>
      </c>
      <c r="H2" s="31" t="s">
        <v>161</v>
      </c>
      <c r="I2" s="31" t="s">
        <v>164</v>
      </c>
    </row>
    <row r="3" spans="1:9" x14ac:dyDescent="0.25">
      <c r="A3" s="57" t="str">
        <f>'Front Page'!A3</f>
        <v>Student 2</v>
      </c>
      <c r="B3" s="19"/>
      <c r="C3" s="91" t="b">
        <f t="shared" ref="C3:C41" si="0">IF(B3="5 - Design and perform a movement sequence using performance cues",5,IF(B3="3 - Designs a movement sequence but does not perform it",3,IF(B3="2 - Can perform a movement sequence pattern provided by another",2,IF(B3="1 - Does not design or perform movement sequence",1))))</f>
        <v>0</v>
      </c>
      <c r="D3" s="72"/>
      <c r="E3" s="12" t="b">
        <f t="shared" ref="E3:E41" si="1">IF(D3="5 - Design and perform a body management sequence using performance cues",5,IF(D3="3 - Designs a body management sequence but does not perform it",3,IF(D3="2 - Can perform a body management sequence pattern provided by another",2,IF(D3="1 - Does not design or perform body management sequence",1))))</f>
        <v>0</v>
      </c>
      <c r="F3" s="79" t="str">
        <f t="shared" ref="F3:F41" si="2">IFERROR(AVERAGE(C3, E3), "")</f>
        <v/>
      </c>
      <c r="H3" s="31" t="s">
        <v>162</v>
      </c>
      <c r="I3" s="31" t="s">
        <v>165</v>
      </c>
    </row>
    <row r="4" spans="1:9" x14ac:dyDescent="0.25">
      <c r="A4" s="56" t="str">
        <f>'Front Page'!A4</f>
        <v>Student 3</v>
      </c>
      <c r="B4" s="27"/>
      <c r="C4" s="94" t="b">
        <f t="shared" si="0"/>
        <v>0</v>
      </c>
      <c r="D4" s="85"/>
      <c r="E4" s="28" t="b">
        <f t="shared" si="1"/>
        <v>0</v>
      </c>
      <c r="F4" s="87" t="str">
        <f t="shared" si="2"/>
        <v/>
      </c>
      <c r="H4" s="31" t="s">
        <v>163</v>
      </c>
      <c r="I4" s="31" t="s">
        <v>166</v>
      </c>
    </row>
    <row r="5" spans="1:9" x14ac:dyDescent="0.25">
      <c r="A5" s="57" t="str">
        <f>'Front Page'!A5</f>
        <v>Student 4</v>
      </c>
      <c r="B5" s="19"/>
      <c r="C5" s="91" t="b">
        <f t="shared" si="0"/>
        <v>0</v>
      </c>
      <c r="D5" s="72"/>
      <c r="E5" s="12" t="b">
        <f t="shared" si="1"/>
        <v>0</v>
      </c>
      <c r="F5" s="79" t="str">
        <f t="shared" si="2"/>
        <v/>
      </c>
      <c r="H5" s="31" t="s">
        <v>167</v>
      </c>
      <c r="I5" s="31" t="s">
        <v>168</v>
      </c>
    </row>
    <row r="6" spans="1:9" x14ac:dyDescent="0.25">
      <c r="A6" s="56" t="str">
        <f>'Front Page'!A6</f>
        <v>Student 5</v>
      </c>
      <c r="B6" s="27"/>
      <c r="C6" s="94" t="b">
        <f t="shared" si="0"/>
        <v>0</v>
      </c>
      <c r="D6" s="85"/>
      <c r="E6" s="28" t="b">
        <f t="shared" si="1"/>
        <v>0</v>
      </c>
      <c r="F6" s="87" t="str">
        <f t="shared" si="2"/>
        <v/>
      </c>
      <c r="H6" s="31"/>
    </row>
    <row r="7" spans="1:9" x14ac:dyDescent="0.25">
      <c r="A7" s="57" t="str">
        <f>'Front Page'!A7</f>
        <v>Student 6</v>
      </c>
      <c r="B7" s="19"/>
      <c r="C7" s="91" t="b">
        <f t="shared" si="0"/>
        <v>0</v>
      </c>
      <c r="D7" s="72"/>
      <c r="E7" s="12" t="b">
        <f t="shared" si="1"/>
        <v>0</v>
      </c>
      <c r="F7" s="79" t="str">
        <f t="shared" si="2"/>
        <v/>
      </c>
      <c r="H7" s="31"/>
    </row>
    <row r="8" spans="1:9" x14ac:dyDescent="0.25">
      <c r="A8" s="56" t="str">
        <f>'Front Page'!A8</f>
        <v>Student 7</v>
      </c>
      <c r="B8" s="27"/>
      <c r="C8" s="94" t="b">
        <f t="shared" si="0"/>
        <v>0</v>
      </c>
      <c r="D8" s="85"/>
      <c r="E8" s="28" t="b">
        <f t="shared" si="1"/>
        <v>0</v>
      </c>
      <c r="F8" s="87" t="str">
        <f t="shared" si="2"/>
        <v/>
      </c>
      <c r="H8" s="31"/>
    </row>
    <row r="9" spans="1:9" x14ac:dyDescent="0.25">
      <c r="A9" s="57" t="str">
        <f>'Front Page'!A9</f>
        <v>Student 8</v>
      </c>
      <c r="B9" s="19"/>
      <c r="C9" s="91" t="b">
        <f t="shared" si="0"/>
        <v>0</v>
      </c>
      <c r="D9" s="72"/>
      <c r="E9" s="12" t="b">
        <f t="shared" si="1"/>
        <v>0</v>
      </c>
      <c r="F9" s="79" t="str">
        <f t="shared" si="2"/>
        <v/>
      </c>
      <c r="H9" s="31"/>
    </row>
    <row r="10" spans="1:9" x14ac:dyDescent="0.25">
      <c r="A10" s="56" t="str">
        <f>'Front Page'!A10</f>
        <v>Student 9</v>
      </c>
      <c r="B10" s="27"/>
      <c r="C10" s="94" t="b">
        <f t="shared" si="0"/>
        <v>0</v>
      </c>
      <c r="D10" s="85"/>
      <c r="E10" s="28" t="b">
        <f t="shared" si="1"/>
        <v>0</v>
      </c>
      <c r="F10" s="87" t="str">
        <f t="shared" si="2"/>
        <v/>
      </c>
      <c r="H10" s="31"/>
    </row>
    <row r="11" spans="1:9" x14ac:dyDescent="0.25">
      <c r="A11" s="57" t="str">
        <f>'Front Page'!A11</f>
        <v>Student 10</v>
      </c>
      <c r="B11" s="19"/>
      <c r="C11" s="91" t="b">
        <f t="shared" si="0"/>
        <v>0</v>
      </c>
      <c r="D11" s="72"/>
      <c r="E11" s="12" t="b">
        <f t="shared" si="1"/>
        <v>0</v>
      </c>
      <c r="F11" s="79" t="str">
        <f t="shared" si="2"/>
        <v/>
      </c>
      <c r="H11" s="31"/>
    </row>
    <row r="12" spans="1:9" x14ac:dyDescent="0.25">
      <c r="A12" s="56" t="str">
        <f>'Front Page'!A12</f>
        <v>Student 11</v>
      </c>
      <c r="B12" s="27"/>
      <c r="C12" s="94" t="b">
        <f t="shared" si="0"/>
        <v>0</v>
      </c>
      <c r="D12" s="85"/>
      <c r="E12" s="28" t="b">
        <f t="shared" si="1"/>
        <v>0</v>
      </c>
      <c r="F12" s="87" t="str">
        <f t="shared" si="2"/>
        <v/>
      </c>
      <c r="H12" s="31"/>
    </row>
    <row r="13" spans="1:9" x14ac:dyDescent="0.25">
      <c r="A13" s="57" t="str">
        <f>'Front Page'!A13</f>
        <v>Student 12</v>
      </c>
      <c r="B13" s="19"/>
      <c r="C13" s="91" t="b">
        <f t="shared" si="0"/>
        <v>0</v>
      </c>
      <c r="D13" s="72"/>
      <c r="E13" s="12" t="b">
        <f t="shared" si="1"/>
        <v>0</v>
      </c>
      <c r="F13" s="79" t="str">
        <f t="shared" si="2"/>
        <v/>
      </c>
      <c r="H13" s="31"/>
    </row>
    <row r="14" spans="1:9" x14ac:dyDescent="0.25">
      <c r="A14" s="56" t="str">
        <f>'Front Page'!A14</f>
        <v>Student 13</v>
      </c>
      <c r="B14" s="27"/>
      <c r="C14" s="94" t="b">
        <f t="shared" si="0"/>
        <v>0</v>
      </c>
      <c r="D14" s="85"/>
      <c r="E14" s="28" t="b">
        <f t="shared" si="1"/>
        <v>0</v>
      </c>
      <c r="F14" s="87" t="str">
        <f t="shared" si="2"/>
        <v/>
      </c>
      <c r="H14" s="31"/>
    </row>
    <row r="15" spans="1:9" x14ac:dyDescent="0.25">
      <c r="A15" s="57" t="str">
        <f>'Front Page'!A15</f>
        <v>Student 14</v>
      </c>
      <c r="B15" s="19"/>
      <c r="C15" s="91" t="b">
        <f t="shared" si="0"/>
        <v>0</v>
      </c>
      <c r="D15" s="72"/>
      <c r="E15" s="12" t="b">
        <f t="shared" si="1"/>
        <v>0</v>
      </c>
      <c r="F15" s="79" t="str">
        <f t="shared" si="2"/>
        <v/>
      </c>
      <c r="H15" s="31"/>
    </row>
    <row r="16" spans="1:9" x14ac:dyDescent="0.25">
      <c r="A16" s="56" t="str">
        <f>'Front Page'!A16</f>
        <v>Student 15</v>
      </c>
      <c r="B16" s="27"/>
      <c r="C16" s="94" t="b">
        <f t="shared" si="0"/>
        <v>0</v>
      </c>
      <c r="D16" s="85"/>
      <c r="E16" s="28" t="b">
        <f t="shared" si="1"/>
        <v>0</v>
      </c>
      <c r="F16" s="87" t="str">
        <f t="shared" si="2"/>
        <v/>
      </c>
      <c r="H16" s="31"/>
    </row>
    <row r="17" spans="1:8" x14ac:dyDescent="0.25">
      <c r="A17" s="57" t="str">
        <f>'Front Page'!A17</f>
        <v>Student 16</v>
      </c>
      <c r="B17" s="19"/>
      <c r="C17" s="91" t="b">
        <f t="shared" si="0"/>
        <v>0</v>
      </c>
      <c r="D17" s="72"/>
      <c r="E17" s="12" t="b">
        <f t="shared" si="1"/>
        <v>0</v>
      </c>
      <c r="F17" s="79" t="str">
        <f t="shared" si="2"/>
        <v/>
      </c>
      <c r="H17" s="31"/>
    </row>
    <row r="18" spans="1:8" x14ac:dyDescent="0.25">
      <c r="A18" s="56" t="str">
        <f>'Front Page'!A18</f>
        <v>Student 17</v>
      </c>
      <c r="B18" s="27"/>
      <c r="C18" s="94" t="b">
        <f t="shared" si="0"/>
        <v>0</v>
      </c>
      <c r="D18" s="85"/>
      <c r="E18" s="28" t="b">
        <f t="shared" si="1"/>
        <v>0</v>
      </c>
      <c r="F18" s="87" t="str">
        <f t="shared" si="2"/>
        <v/>
      </c>
      <c r="H18" s="31"/>
    </row>
    <row r="19" spans="1:8" x14ac:dyDescent="0.25">
      <c r="A19" s="57" t="str">
        <f>'Front Page'!A19</f>
        <v>Student 18</v>
      </c>
      <c r="B19" s="19"/>
      <c r="C19" s="91" t="b">
        <f t="shared" si="0"/>
        <v>0</v>
      </c>
      <c r="D19" s="72"/>
      <c r="E19" s="12" t="b">
        <f t="shared" si="1"/>
        <v>0</v>
      </c>
      <c r="F19" s="79" t="str">
        <f t="shared" si="2"/>
        <v/>
      </c>
      <c r="H19" s="31"/>
    </row>
    <row r="20" spans="1:8" x14ac:dyDescent="0.25">
      <c r="A20" s="56" t="str">
        <f>'Front Page'!A20</f>
        <v>Student 19</v>
      </c>
      <c r="B20" s="27"/>
      <c r="C20" s="94" t="b">
        <f t="shared" si="0"/>
        <v>0</v>
      </c>
      <c r="D20" s="85"/>
      <c r="E20" s="28" t="b">
        <f t="shared" si="1"/>
        <v>0</v>
      </c>
      <c r="F20" s="87" t="str">
        <f t="shared" si="2"/>
        <v/>
      </c>
      <c r="H20" s="31"/>
    </row>
    <row r="21" spans="1:8" x14ac:dyDescent="0.25">
      <c r="A21" s="57" t="str">
        <f>'Front Page'!A21</f>
        <v>Student 20</v>
      </c>
      <c r="B21" s="19"/>
      <c r="C21" s="91" t="b">
        <f t="shared" si="0"/>
        <v>0</v>
      </c>
      <c r="D21" s="72"/>
      <c r="E21" s="12" t="b">
        <f t="shared" si="1"/>
        <v>0</v>
      </c>
      <c r="F21" s="79" t="str">
        <f t="shared" si="2"/>
        <v/>
      </c>
      <c r="H21" s="31"/>
    </row>
    <row r="22" spans="1:8" x14ac:dyDescent="0.25">
      <c r="A22" s="56" t="str">
        <f>'Front Page'!A22</f>
        <v>Student 21</v>
      </c>
      <c r="B22" s="27"/>
      <c r="C22" s="94" t="b">
        <f t="shared" si="0"/>
        <v>0</v>
      </c>
      <c r="D22" s="85"/>
      <c r="E22" s="28" t="b">
        <f t="shared" si="1"/>
        <v>0</v>
      </c>
      <c r="F22" s="87" t="str">
        <f t="shared" si="2"/>
        <v/>
      </c>
      <c r="H22" s="31"/>
    </row>
    <row r="23" spans="1:8" x14ac:dyDescent="0.25">
      <c r="A23" s="57" t="str">
        <f>'Front Page'!A23</f>
        <v>Student 22</v>
      </c>
      <c r="B23" s="19"/>
      <c r="C23" s="91" t="b">
        <f t="shared" si="0"/>
        <v>0</v>
      </c>
      <c r="D23" s="72"/>
      <c r="E23" s="12" t="b">
        <f t="shared" si="1"/>
        <v>0</v>
      </c>
      <c r="F23" s="79" t="str">
        <f t="shared" si="2"/>
        <v/>
      </c>
      <c r="H23" s="31"/>
    </row>
    <row r="24" spans="1:8" x14ac:dyDescent="0.25">
      <c r="A24" s="56" t="str">
        <f>'Front Page'!A24</f>
        <v>Student 23</v>
      </c>
      <c r="B24" s="27"/>
      <c r="C24" s="94" t="b">
        <f t="shared" si="0"/>
        <v>0</v>
      </c>
      <c r="D24" s="85"/>
      <c r="E24" s="28" t="b">
        <f t="shared" si="1"/>
        <v>0</v>
      </c>
      <c r="F24" s="87" t="str">
        <f t="shared" si="2"/>
        <v/>
      </c>
      <c r="H24" s="31"/>
    </row>
    <row r="25" spans="1:8" x14ac:dyDescent="0.25">
      <c r="A25" s="57" t="str">
        <f>'Front Page'!A25</f>
        <v>Student 24</v>
      </c>
      <c r="B25" s="19"/>
      <c r="C25" s="91" t="b">
        <f t="shared" si="0"/>
        <v>0</v>
      </c>
      <c r="D25" s="72"/>
      <c r="E25" s="12" t="b">
        <f t="shared" si="1"/>
        <v>0</v>
      </c>
      <c r="F25" s="79" t="str">
        <f t="shared" si="2"/>
        <v/>
      </c>
      <c r="H25" s="31"/>
    </row>
    <row r="26" spans="1:8" x14ac:dyDescent="0.25">
      <c r="A26" s="56" t="str">
        <f>'Front Page'!A26</f>
        <v>Student 25</v>
      </c>
      <c r="B26" s="27"/>
      <c r="C26" s="94" t="b">
        <f t="shared" si="0"/>
        <v>0</v>
      </c>
      <c r="D26" s="85"/>
      <c r="E26" s="28" t="b">
        <f t="shared" si="1"/>
        <v>0</v>
      </c>
      <c r="F26" s="87" t="str">
        <f t="shared" si="2"/>
        <v/>
      </c>
      <c r="H26" s="31"/>
    </row>
    <row r="27" spans="1:8" x14ac:dyDescent="0.25">
      <c r="A27" s="57" t="str">
        <f>'Front Page'!A27</f>
        <v>Student 26</v>
      </c>
      <c r="B27" s="19"/>
      <c r="C27" s="91" t="b">
        <f t="shared" si="0"/>
        <v>0</v>
      </c>
      <c r="D27" s="72"/>
      <c r="E27" s="12" t="b">
        <f t="shared" si="1"/>
        <v>0</v>
      </c>
      <c r="F27" s="79" t="str">
        <f t="shared" si="2"/>
        <v/>
      </c>
      <c r="H27" s="31"/>
    </row>
    <row r="28" spans="1:8" x14ac:dyDescent="0.25">
      <c r="A28" s="56" t="str">
        <f>'Front Page'!A28</f>
        <v>Student 27</v>
      </c>
      <c r="B28" s="27"/>
      <c r="C28" s="94" t="b">
        <f t="shared" si="0"/>
        <v>0</v>
      </c>
      <c r="D28" s="85"/>
      <c r="E28" s="28" t="b">
        <f t="shared" si="1"/>
        <v>0</v>
      </c>
      <c r="F28" s="87" t="str">
        <f t="shared" si="2"/>
        <v/>
      </c>
      <c r="H28" s="31"/>
    </row>
    <row r="29" spans="1:8" x14ac:dyDescent="0.25">
      <c r="A29" s="57" t="str">
        <f>'Front Page'!A29</f>
        <v>Student 28</v>
      </c>
      <c r="B29" s="19"/>
      <c r="C29" s="91" t="b">
        <f t="shared" si="0"/>
        <v>0</v>
      </c>
      <c r="D29" s="72"/>
      <c r="E29" s="12" t="b">
        <f t="shared" si="1"/>
        <v>0</v>
      </c>
      <c r="F29" s="79" t="str">
        <f t="shared" si="2"/>
        <v/>
      </c>
      <c r="H29" s="31"/>
    </row>
    <row r="30" spans="1:8" x14ac:dyDescent="0.25">
      <c r="A30" s="56" t="str">
        <f>'Front Page'!A30</f>
        <v>Student 29</v>
      </c>
      <c r="B30" s="27"/>
      <c r="C30" s="94" t="b">
        <f t="shared" si="0"/>
        <v>0</v>
      </c>
      <c r="D30" s="85"/>
      <c r="E30" s="28" t="b">
        <f t="shared" si="1"/>
        <v>0</v>
      </c>
      <c r="F30" s="87" t="str">
        <f t="shared" si="2"/>
        <v/>
      </c>
      <c r="H30" s="31"/>
    </row>
    <row r="31" spans="1:8" x14ac:dyDescent="0.25">
      <c r="A31" s="57" t="str">
        <f>'Front Page'!A31</f>
        <v>Student 30</v>
      </c>
      <c r="B31" s="19"/>
      <c r="C31" s="91" t="b">
        <f t="shared" si="0"/>
        <v>0</v>
      </c>
      <c r="D31" s="72"/>
      <c r="E31" s="12" t="b">
        <f t="shared" si="1"/>
        <v>0</v>
      </c>
      <c r="F31" s="79" t="str">
        <f t="shared" si="2"/>
        <v/>
      </c>
      <c r="H31" s="31"/>
    </row>
    <row r="32" spans="1:8" x14ac:dyDescent="0.25">
      <c r="A32" s="56" t="str">
        <f>'Front Page'!A32</f>
        <v>Student 31</v>
      </c>
      <c r="B32" s="27"/>
      <c r="C32" s="94" t="b">
        <f t="shared" si="0"/>
        <v>0</v>
      </c>
      <c r="D32" s="85"/>
      <c r="E32" s="28" t="b">
        <f t="shared" si="1"/>
        <v>0</v>
      </c>
      <c r="F32" s="87" t="str">
        <f t="shared" si="2"/>
        <v/>
      </c>
      <c r="H32" s="31"/>
    </row>
    <row r="33" spans="1:8" x14ac:dyDescent="0.25">
      <c r="A33" s="57" t="str">
        <f>'Front Page'!A33</f>
        <v>Student 32</v>
      </c>
      <c r="B33" s="19"/>
      <c r="C33" s="91" t="b">
        <f t="shared" si="0"/>
        <v>0</v>
      </c>
      <c r="D33" s="72"/>
      <c r="E33" s="12" t="b">
        <f t="shared" si="1"/>
        <v>0</v>
      </c>
      <c r="F33" s="79" t="str">
        <f t="shared" si="2"/>
        <v/>
      </c>
      <c r="H33" s="31"/>
    </row>
    <row r="34" spans="1:8" x14ac:dyDescent="0.25">
      <c r="A34" s="56" t="str">
        <f>'Front Page'!A34</f>
        <v>Student 33</v>
      </c>
      <c r="B34" s="27"/>
      <c r="C34" s="94" t="b">
        <f t="shared" si="0"/>
        <v>0</v>
      </c>
      <c r="D34" s="85"/>
      <c r="E34" s="28" t="b">
        <f t="shared" si="1"/>
        <v>0</v>
      </c>
      <c r="F34" s="87" t="str">
        <f t="shared" si="2"/>
        <v/>
      </c>
      <c r="H34" s="31"/>
    </row>
    <row r="35" spans="1:8" x14ac:dyDescent="0.25">
      <c r="A35" s="57" t="str">
        <f>'Front Page'!A35</f>
        <v>Student 34</v>
      </c>
      <c r="B35" s="19"/>
      <c r="C35" s="91" t="b">
        <f t="shared" si="0"/>
        <v>0</v>
      </c>
      <c r="D35" s="72"/>
      <c r="E35" s="12" t="b">
        <f t="shared" si="1"/>
        <v>0</v>
      </c>
      <c r="F35" s="79" t="str">
        <f t="shared" si="2"/>
        <v/>
      </c>
      <c r="H35" s="31"/>
    </row>
    <row r="36" spans="1:8" x14ac:dyDescent="0.25">
      <c r="A36" s="56" t="str">
        <f>'Front Page'!A36</f>
        <v>Student 35</v>
      </c>
      <c r="B36" s="27"/>
      <c r="C36" s="94" t="b">
        <f t="shared" si="0"/>
        <v>0</v>
      </c>
      <c r="D36" s="85"/>
      <c r="E36" s="28" t="b">
        <f t="shared" si="1"/>
        <v>0</v>
      </c>
      <c r="F36" s="87" t="str">
        <f t="shared" si="2"/>
        <v/>
      </c>
      <c r="H36" s="31"/>
    </row>
    <row r="37" spans="1:8" x14ac:dyDescent="0.25">
      <c r="A37" s="57" t="str">
        <f>'Front Page'!A37</f>
        <v>Student 36</v>
      </c>
      <c r="B37" s="19"/>
      <c r="C37" s="91" t="b">
        <f t="shared" si="0"/>
        <v>0</v>
      </c>
      <c r="D37" s="72"/>
      <c r="E37" s="12" t="b">
        <f t="shared" si="1"/>
        <v>0</v>
      </c>
      <c r="F37" s="79" t="str">
        <f t="shared" si="2"/>
        <v/>
      </c>
      <c r="H37" s="31"/>
    </row>
    <row r="38" spans="1:8" x14ac:dyDescent="0.25">
      <c r="A38" s="56" t="str">
        <f>'Front Page'!A38</f>
        <v>Student 37</v>
      </c>
      <c r="B38" s="27"/>
      <c r="C38" s="94" t="b">
        <f t="shared" si="0"/>
        <v>0</v>
      </c>
      <c r="D38" s="85"/>
      <c r="E38" s="28" t="b">
        <f t="shared" si="1"/>
        <v>0</v>
      </c>
      <c r="F38" s="87" t="str">
        <f t="shared" si="2"/>
        <v/>
      </c>
      <c r="H38" s="31"/>
    </row>
    <row r="39" spans="1:8" x14ac:dyDescent="0.25">
      <c r="A39" s="57" t="str">
        <f>'Front Page'!A39</f>
        <v>Student 38</v>
      </c>
      <c r="B39" s="19"/>
      <c r="C39" s="91" t="b">
        <f t="shared" si="0"/>
        <v>0</v>
      </c>
      <c r="D39" s="72"/>
      <c r="E39" s="12" t="b">
        <f t="shared" si="1"/>
        <v>0</v>
      </c>
      <c r="F39" s="79" t="str">
        <f t="shared" si="2"/>
        <v/>
      </c>
      <c r="H39" s="31"/>
    </row>
    <row r="40" spans="1:8" x14ac:dyDescent="0.25">
      <c r="A40" s="56" t="str">
        <f>'Front Page'!A40</f>
        <v>Student 39</v>
      </c>
      <c r="B40" s="27"/>
      <c r="C40" s="94" t="b">
        <f t="shared" si="0"/>
        <v>0</v>
      </c>
      <c r="D40" s="85"/>
      <c r="E40" s="28" t="b">
        <f t="shared" si="1"/>
        <v>0</v>
      </c>
      <c r="F40" s="87" t="str">
        <f t="shared" si="2"/>
        <v/>
      </c>
      <c r="H40" s="31"/>
    </row>
    <row r="41" spans="1:8" ht="16.5" thickBot="1" x14ac:dyDescent="0.3">
      <c r="A41" s="58" t="str">
        <f>'Front Page'!A41</f>
        <v>Student 40</v>
      </c>
      <c r="B41" s="20"/>
      <c r="C41" s="92" t="b">
        <f t="shared" si="0"/>
        <v>0</v>
      </c>
      <c r="D41" s="74"/>
      <c r="E41" s="13" t="b">
        <f t="shared" si="1"/>
        <v>0</v>
      </c>
      <c r="F41" s="80" t="str">
        <f t="shared" si="2"/>
        <v/>
      </c>
      <c r="H41" s="31"/>
    </row>
    <row r="42" spans="1:8" ht="16.5" thickTop="1" x14ac:dyDescent="0.25"/>
  </sheetData>
  <sheetProtection sheet="1" objects="1" scenarios="1"/>
  <dataValidations count="2">
    <dataValidation type="list" allowBlank="1" showInputMessage="1" showErrorMessage="1" sqref="B2:B41">
      <formula1>$H$2:$H$5</formula1>
    </dataValidation>
    <dataValidation type="list" allowBlank="1" showInputMessage="1" showErrorMessage="1" sqref="D2:D41">
      <formula1>$I$2:$I$5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42" sqref="D42"/>
    </sheetView>
  </sheetViews>
  <sheetFormatPr defaultColWidth="10.875" defaultRowHeight="15.75" x14ac:dyDescent="0.25"/>
  <cols>
    <col min="1" max="1" width="20.625" style="11" customWidth="1"/>
    <col min="2" max="2" width="83" style="5" bestFit="1" customWidth="1"/>
    <col min="3" max="3" width="0" style="11" hidden="1" customWidth="1"/>
    <col min="4" max="4" width="10.875" style="54" customWidth="1"/>
    <col min="5" max="5" width="12.125" style="3" customWidth="1"/>
    <col min="6" max="6" width="83" style="32" hidden="1" customWidth="1"/>
    <col min="7" max="7" width="10.875" style="3"/>
    <col min="8" max="8" width="58.5" style="9" bestFit="1" customWidth="1"/>
    <col min="9" max="9" width="58.5" style="5" bestFit="1" customWidth="1"/>
    <col min="10" max="11" width="96.625" style="5" bestFit="1" customWidth="1"/>
    <col min="12" max="12" width="66" style="5" bestFit="1" customWidth="1"/>
    <col min="13" max="16384" width="10.875" style="5"/>
  </cols>
  <sheetData>
    <row r="1" spans="1:9" ht="32.1" customHeight="1" thickTop="1" thickBot="1" x14ac:dyDescent="0.3">
      <c r="A1" s="95">
        <v>8.1</v>
      </c>
      <c r="B1" s="16" t="s">
        <v>169</v>
      </c>
      <c r="C1" s="17"/>
      <c r="D1" s="51" t="s">
        <v>43</v>
      </c>
      <c r="F1" s="30"/>
      <c r="H1" s="4"/>
    </row>
    <row r="2" spans="1:9" ht="16.5" thickTop="1" x14ac:dyDescent="0.25">
      <c r="A2" s="56" t="str">
        <f>'Front Page'!A2</f>
        <v>Student 1</v>
      </c>
      <c r="B2" s="24"/>
      <c r="C2" s="25" t="b">
        <f>IF(B2="5 - Create and implement a personal plan to increase another's level of participation 5 or more times",5, IF(B2="4 - Create and implement a personal plan to increase another's level of participation 4 times",4, IF(B2="3 - Create and implement a personal plan to increase another's level of participation 3 times",3, IF(B2="2 - Create and implement a personal plan to increase another's level of participation 2 times", 2, IF(B2="1 - Create and implement a personal plan to increase another's level of participation once or fewer", 1)))))</f>
        <v>0</v>
      </c>
      <c r="D2" s="67" t="str">
        <f>IFERROR(AVERAGE(C2), "")</f>
        <v/>
      </c>
      <c r="E2" s="6"/>
      <c r="F2" s="31" t="s">
        <v>170</v>
      </c>
      <c r="H2" s="7"/>
      <c r="I2" s="7"/>
    </row>
    <row r="3" spans="1:9" x14ac:dyDescent="0.25">
      <c r="A3" s="57" t="str">
        <f>'Front Page'!A3</f>
        <v>Student 2</v>
      </c>
      <c r="B3" s="19"/>
      <c r="C3" s="12" t="b">
        <f t="shared" ref="C3:C41" si="0">IF(B3="5 - Create and implement a personal plan to increase another's level of participation 5 or more times",5, IF(B3="4 - Create and implement a personal plan to increase another's level of participation 4 times",4, IF(B3="3 - Create and implement a personal plan to increase another's level of participation 3 times",3, IF(B3="2 - Create and implement a personal plan to increase another's level of participation 2 times", 2, IF(B3="1 - Create and implement a personal plan to increase another's level of participation once or fewer", 1)))))</f>
        <v>0</v>
      </c>
      <c r="D3" s="52" t="str">
        <f t="shared" ref="D3:D41" si="1">IFERROR(AVERAGE(C3), "")</f>
        <v/>
      </c>
      <c r="E3" s="6"/>
      <c r="F3" s="31" t="s">
        <v>171</v>
      </c>
      <c r="H3" s="7"/>
      <c r="I3" s="7"/>
    </row>
    <row r="4" spans="1:9" x14ac:dyDescent="0.25">
      <c r="A4" s="56" t="str">
        <f>'Front Page'!A4</f>
        <v>Student 3</v>
      </c>
      <c r="B4" s="27"/>
      <c r="C4" s="28" t="b">
        <f t="shared" si="0"/>
        <v>0</v>
      </c>
      <c r="D4" s="68" t="str">
        <f t="shared" si="1"/>
        <v/>
      </c>
      <c r="E4" s="6"/>
      <c r="F4" s="31" t="s">
        <v>172</v>
      </c>
      <c r="H4" s="7"/>
      <c r="I4" s="7"/>
    </row>
    <row r="5" spans="1:9" x14ac:dyDescent="0.25">
      <c r="A5" s="57" t="str">
        <f>'Front Page'!A5</f>
        <v>Student 4</v>
      </c>
      <c r="B5" s="19"/>
      <c r="C5" s="12" t="b">
        <f t="shared" si="0"/>
        <v>0</v>
      </c>
      <c r="D5" s="52" t="str">
        <f t="shared" si="1"/>
        <v/>
      </c>
      <c r="E5" s="6"/>
      <c r="F5" s="31" t="s">
        <v>173</v>
      </c>
      <c r="H5" s="7"/>
      <c r="I5" s="7"/>
    </row>
    <row r="6" spans="1:9" x14ac:dyDescent="0.25">
      <c r="A6" s="56" t="str">
        <f>'Front Page'!A6</f>
        <v>Student 5</v>
      </c>
      <c r="B6" s="27"/>
      <c r="C6" s="28" t="b">
        <f t="shared" si="0"/>
        <v>0</v>
      </c>
      <c r="D6" s="68" t="str">
        <f t="shared" si="1"/>
        <v/>
      </c>
      <c r="E6" s="6"/>
      <c r="F6" s="31" t="s">
        <v>174</v>
      </c>
      <c r="H6" s="7"/>
    </row>
    <row r="7" spans="1:9" x14ac:dyDescent="0.25">
      <c r="A7" s="57" t="str">
        <f>'Front Page'!A7</f>
        <v>Student 6</v>
      </c>
      <c r="B7" s="19"/>
      <c r="C7" s="12" t="b">
        <f t="shared" si="0"/>
        <v>0</v>
      </c>
      <c r="D7" s="52" t="str">
        <f t="shared" si="1"/>
        <v/>
      </c>
      <c r="E7" s="6"/>
      <c r="F7" s="31"/>
      <c r="H7" s="7"/>
    </row>
    <row r="8" spans="1:9" x14ac:dyDescent="0.25">
      <c r="A8" s="56" t="str">
        <f>'Front Page'!A8</f>
        <v>Student 7</v>
      </c>
      <c r="B8" s="27"/>
      <c r="C8" s="28" t="b">
        <f t="shared" si="0"/>
        <v>0</v>
      </c>
      <c r="D8" s="68" t="str">
        <f t="shared" si="1"/>
        <v/>
      </c>
      <c r="E8" s="6"/>
      <c r="F8" s="31"/>
      <c r="H8" s="7"/>
    </row>
    <row r="9" spans="1:9" x14ac:dyDescent="0.25">
      <c r="A9" s="57" t="str">
        <f>'Front Page'!A9</f>
        <v>Student 8</v>
      </c>
      <c r="B9" s="19"/>
      <c r="C9" s="12" t="b">
        <f t="shared" si="0"/>
        <v>0</v>
      </c>
      <c r="D9" s="52" t="str">
        <f t="shared" si="1"/>
        <v/>
      </c>
      <c r="E9" s="6"/>
      <c r="F9" s="31"/>
      <c r="H9" s="7"/>
    </row>
    <row r="10" spans="1:9" x14ac:dyDescent="0.25">
      <c r="A10" s="56" t="str">
        <f>'Front Page'!A10</f>
        <v>Student 9</v>
      </c>
      <c r="B10" s="27"/>
      <c r="C10" s="28" t="b">
        <f t="shared" si="0"/>
        <v>0</v>
      </c>
      <c r="D10" s="68" t="str">
        <f t="shared" si="1"/>
        <v/>
      </c>
      <c r="E10" s="6"/>
      <c r="F10" s="31"/>
      <c r="H10" s="7"/>
    </row>
    <row r="11" spans="1:9" x14ac:dyDescent="0.25">
      <c r="A11" s="57" t="str">
        <f>'Front Page'!A11</f>
        <v>Student 10</v>
      </c>
      <c r="B11" s="19"/>
      <c r="C11" s="12" t="b">
        <f t="shared" si="0"/>
        <v>0</v>
      </c>
      <c r="D11" s="52" t="str">
        <f t="shared" si="1"/>
        <v/>
      </c>
      <c r="E11" s="6"/>
      <c r="F11" s="31"/>
      <c r="H11" s="7"/>
    </row>
    <row r="12" spans="1:9" x14ac:dyDescent="0.25">
      <c r="A12" s="56" t="str">
        <f>'Front Page'!A12</f>
        <v>Student 11</v>
      </c>
      <c r="B12" s="27"/>
      <c r="C12" s="28" t="b">
        <f t="shared" si="0"/>
        <v>0</v>
      </c>
      <c r="D12" s="68" t="str">
        <f t="shared" si="1"/>
        <v/>
      </c>
      <c r="E12" s="6"/>
      <c r="F12" s="31"/>
      <c r="H12" s="7"/>
    </row>
    <row r="13" spans="1:9" x14ac:dyDescent="0.25">
      <c r="A13" s="57" t="str">
        <f>'Front Page'!A13</f>
        <v>Student 12</v>
      </c>
      <c r="B13" s="19"/>
      <c r="C13" s="12" t="b">
        <f t="shared" si="0"/>
        <v>0</v>
      </c>
      <c r="D13" s="52" t="str">
        <f t="shared" si="1"/>
        <v/>
      </c>
      <c r="E13" s="6"/>
      <c r="F13" s="31"/>
      <c r="H13" s="7"/>
    </row>
    <row r="14" spans="1:9" x14ac:dyDescent="0.25">
      <c r="A14" s="56" t="str">
        <f>'Front Page'!A14</f>
        <v>Student 13</v>
      </c>
      <c r="B14" s="27"/>
      <c r="C14" s="28" t="b">
        <f t="shared" si="0"/>
        <v>0</v>
      </c>
      <c r="D14" s="68" t="str">
        <f t="shared" si="1"/>
        <v/>
      </c>
      <c r="E14" s="6"/>
      <c r="F14" s="31"/>
      <c r="H14" s="7"/>
    </row>
    <row r="15" spans="1:9" x14ac:dyDescent="0.25">
      <c r="A15" s="57" t="str">
        <f>'Front Page'!A15</f>
        <v>Student 14</v>
      </c>
      <c r="B15" s="19"/>
      <c r="C15" s="12" t="b">
        <f t="shared" si="0"/>
        <v>0</v>
      </c>
      <c r="D15" s="52" t="str">
        <f t="shared" si="1"/>
        <v/>
      </c>
      <c r="E15" s="6"/>
      <c r="F15" s="31"/>
      <c r="H15" s="7"/>
    </row>
    <row r="16" spans="1:9" x14ac:dyDescent="0.25">
      <c r="A16" s="56" t="str">
        <f>'Front Page'!A16</f>
        <v>Student 15</v>
      </c>
      <c r="B16" s="27"/>
      <c r="C16" s="28" t="b">
        <f t="shared" si="0"/>
        <v>0</v>
      </c>
      <c r="D16" s="68" t="str">
        <f t="shared" si="1"/>
        <v/>
      </c>
      <c r="E16" s="6"/>
      <c r="F16" s="31"/>
      <c r="H16" s="7"/>
    </row>
    <row r="17" spans="1:8" x14ac:dyDescent="0.25">
      <c r="A17" s="57" t="str">
        <f>'Front Page'!A17</f>
        <v>Student 16</v>
      </c>
      <c r="B17" s="19"/>
      <c r="C17" s="12" t="b">
        <f t="shared" si="0"/>
        <v>0</v>
      </c>
      <c r="D17" s="52" t="str">
        <f t="shared" si="1"/>
        <v/>
      </c>
      <c r="E17" s="6"/>
      <c r="F17" s="31"/>
      <c r="H17" s="7"/>
    </row>
    <row r="18" spans="1:8" x14ac:dyDescent="0.25">
      <c r="A18" s="56" t="str">
        <f>'Front Page'!A18</f>
        <v>Student 17</v>
      </c>
      <c r="B18" s="27"/>
      <c r="C18" s="28" t="b">
        <f t="shared" si="0"/>
        <v>0</v>
      </c>
      <c r="D18" s="68" t="str">
        <f t="shared" si="1"/>
        <v/>
      </c>
      <c r="E18" s="6"/>
      <c r="F18" s="31"/>
      <c r="H18" s="7"/>
    </row>
    <row r="19" spans="1:8" x14ac:dyDescent="0.25">
      <c r="A19" s="57" t="str">
        <f>'Front Page'!A19</f>
        <v>Student 18</v>
      </c>
      <c r="B19" s="19"/>
      <c r="C19" s="12" t="b">
        <f t="shared" si="0"/>
        <v>0</v>
      </c>
      <c r="D19" s="52" t="str">
        <f t="shared" si="1"/>
        <v/>
      </c>
      <c r="E19" s="6"/>
      <c r="F19" s="31"/>
      <c r="H19" s="7"/>
    </row>
    <row r="20" spans="1:8" x14ac:dyDescent="0.25">
      <c r="A20" s="56" t="str">
        <f>'Front Page'!A20</f>
        <v>Student 19</v>
      </c>
      <c r="B20" s="27"/>
      <c r="C20" s="28" t="b">
        <f t="shared" si="0"/>
        <v>0</v>
      </c>
      <c r="D20" s="68" t="str">
        <f t="shared" si="1"/>
        <v/>
      </c>
      <c r="E20" s="6"/>
      <c r="F20" s="31"/>
      <c r="H20" s="7"/>
    </row>
    <row r="21" spans="1:8" x14ac:dyDescent="0.25">
      <c r="A21" s="57" t="str">
        <f>'Front Page'!A21</f>
        <v>Student 20</v>
      </c>
      <c r="B21" s="19"/>
      <c r="C21" s="12" t="b">
        <f t="shared" si="0"/>
        <v>0</v>
      </c>
      <c r="D21" s="52" t="str">
        <f t="shared" si="1"/>
        <v/>
      </c>
      <c r="E21" s="6"/>
      <c r="F21" s="31"/>
      <c r="H21" s="7"/>
    </row>
    <row r="22" spans="1:8" x14ac:dyDescent="0.25">
      <c r="A22" s="56" t="str">
        <f>'Front Page'!A22</f>
        <v>Student 21</v>
      </c>
      <c r="B22" s="27"/>
      <c r="C22" s="28" t="b">
        <f t="shared" si="0"/>
        <v>0</v>
      </c>
      <c r="D22" s="68" t="str">
        <f t="shared" si="1"/>
        <v/>
      </c>
      <c r="E22" s="6"/>
      <c r="F22" s="31"/>
      <c r="H22" s="7"/>
    </row>
    <row r="23" spans="1:8" x14ac:dyDescent="0.25">
      <c r="A23" s="57" t="str">
        <f>'Front Page'!A23</f>
        <v>Student 22</v>
      </c>
      <c r="B23" s="19"/>
      <c r="C23" s="12" t="b">
        <f t="shared" si="0"/>
        <v>0</v>
      </c>
      <c r="D23" s="52" t="str">
        <f t="shared" si="1"/>
        <v/>
      </c>
      <c r="E23" s="6"/>
      <c r="F23" s="31"/>
      <c r="H23" s="7"/>
    </row>
    <row r="24" spans="1:8" x14ac:dyDescent="0.25">
      <c r="A24" s="56" t="str">
        <f>'Front Page'!A24</f>
        <v>Student 23</v>
      </c>
      <c r="B24" s="27"/>
      <c r="C24" s="28" t="b">
        <f t="shared" si="0"/>
        <v>0</v>
      </c>
      <c r="D24" s="68" t="str">
        <f t="shared" si="1"/>
        <v/>
      </c>
      <c r="E24" s="6"/>
      <c r="F24" s="31"/>
      <c r="H24" s="7"/>
    </row>
    <row r="25" spans="1:8" x14ac:dyDescent="0.25">
      <c r="A25" s="57" t="str">
        <f>'Front Page'!A25</f>
        <v>Student 24</v>
      </c>
      <c r="B25" s="19"/>
      <c r="C25" s="12" t="b">
        <f t="shared" si="0"/>
        <v>0</v>
      </c>
      <c r="D25" s="52" t="str">
        <f t="shared" si="1"/>
        <v/>
      </c>
      <c r="E25" s="6"/>
      <c r="F25" s="31"/>
      <c r="H25" s="7"/>
    </row>
    <row r="26" spans="1:8" x14ac:dyDescent="0.25">
      <c r="A26" s="56" t="str">
        <f>'Front Page'!A26</f>
        <v>Student 25</v>
      </c>
      <c r="B26" s="27"/>
      <c r="C26" s="28" t="b">
        <f t="shared" si="0"/>
        <v>0</v>
      </c>
      <c r="D26" s="68" t="str">
        <f t="shared" si="1"/>
        <v/>
      </c>
      <c r="E26" s="6"/>
      <c r="F26" s="31"/>
      <c r="H26" s="7"/>
    </row>
    <row r="27" spans="1:8" x14ac:dyDescent="0.25">
      <c r="A27" s="57" t="str">
        <f>'Front Page'!A27</f>
        <v>Student 26</v>
      </c>
      <c r="B27" s="19"/>
      <c r="C27" s="12" t="b">
        <f t="shared" si="0"/>
        <v>0</v>
      </c>
      <c r="D27" s="52" t="str">
        <f t="shared" si="1"/>
        <v/>
      </c>
      <c r="E27" s="6"/>
      <c r="F27" s="31"/>
      <c r="H27" s="7"/>
    </row>
    <row r="28" spans="1:8" x14ac:dyDescent="0.25">
      <c r="A28" s="56" t="str">
        <f>'Front Page'!A28</f>
        <v>Student 27</v>
      </c>
      <c r="B28" s="27"/>
      <c r="C28" s="28" t="b">
        <f t="shared" si="0"/>
        <v>0</v>
      </c>
      <c r="D28" s="68" t="str">
        <f t="shared" si="1"/>
        <v/>
      </c>
      <c r="E28" s="6"/>
      <c r="F28" s="31"/>
      <c r="H28" s="7"/>
    </row>
    <row r="29" spans="1:8" x14ac:dyDescent="0.25">
      <c r="A29" s="57" t="str">
        <f>'Front Page'!A29</f>
        <v>Student 28</v>
      </c>
      <c r="B29" s="19"/>
      <c r="C29" s="12" t="b">
        <f t="shared" si="0"/>
        <v>0</v>
      </c>
      <c r="D29" s="52" t="str">
        <f t="shared" si="1"/>
        <v/>
      </c>
      <c r="E29" s="6"/>
      <c r="F29" s="31"/>
      <c r="H29" s="7"/>
    </row>
    <row r="30" spans="1:8" x14ac:dyDescent="0.25">
      <c r="A30" s="56" t="str">
        <f>'Front Page'!A30</f>
        <v>Student 29</v>
      </c>
      <c r="B30" s="27"/>
      <c r="C30" s="28" t="b">
        <f t="shared" si="0"/>
        <v>0</v>
      </c>
      <c r="D30" s="68" t="str">
        <f t="shared" si="1"/>
        <v/>
      </c>
      <c r="E30" s="6"/>
      <c r="F30" s="31"/>
      <c r="H30" s="7"/>
    </row>
    <row r="31" spans="1:8" x14ac:dyDescent="0.25">
      <c r="A31" s="57" t="str">
        <f>'Front Page'!A31</f>
        <v>Student 30</v>
      </c>
      <c r="B31" s="19"/>
      <c r="C31" s="12" t="b">
        <f t="shared" si="0"/>
        <v>0</v>
      </c>
      <c r="D31" s="52" t="str">
        <f t="shared" si="1"/>
        <v/>
      </c>
      <c r="E31" s="6"/>
      <c r="F31" s="31"/>
      <c r="H31" s="7"/>
    </row>
    <row r="32" spans="1:8" x14ac:dyDescent="0.25">
      <c r="A32" s="56" t="str">
        <f>'Front Page'!A32</f>
        <v>Student 31</v>
      </c>
      <c r="B32" s="27"/>
      <c r="C32" s="28" t="b">
        <f t="shared" si="0"/>
        <v>0</v>
      </c>
      <c r="D32" s="68" t="str">
        <f t="shared" si="1"/>
        <v/>
      </c>
      <c r="E32" s="6"/>
      <c r="F32" s="31"/>
      <c r="H32" s="7"/>
    </row>
    <row r="33" spans="1:8" x14ac:dyDescent="0.25">
      <c r="A33" s="57" t="str">
        <f>'Front Page'!A33</f>
        <v>Student 32</v>
      </c>
      <c r="B33" s="19"/>
      <c r="C33" s="12" t="b">
        <f t="shared" si="0"/>
        <v>0</v>
      </c>
      <c r="D33" s="52" t="str">
        <f t="shared" si="1"/>
        <v/>
      </c>
      <c r="E33" s="6"/>
      <c r="F33" s="31"/>
      <c r="H33" s="7"/>
    </row>
    <row r="34" spans="1:8" x14ac:dyDescent="0.25">
      <c r="A34" s="56" t="str">
        <f>'Front Page'!A34</f>
        <v>Student 33</v>
      </c>
      <c r="B34" s="27"/>
      <c r="C34" s="28" t="b">
        <f t="shared" si="0"/>
        <v>0</v>
      </c>
      <c r="D34" s="68" t="str">
        <f t="shared" si="1"/>
        <v/>
      </c>
      <c r="E34" s="6"/>
      <c r="F34" s="31"/>
      <c r="H34" s="7"/>
    </row>
    <row r="35" spans="1:8" x14ac:dyDescent="0.25">
      <c r="A35" s="57" t="str">
        <f>'Front Page'!A35</f>
        <v>Student 34</v>
      </c>
      <c r="B35" s="19"/>
      <c r="C35" s="12" t="b">
        <f t="shared" si="0"/>
        <v>0</v>
      </c>
      <c r="D35" s="52" t="str">
        <f t="shared" si="1"/>
        <v/>
      </c>
      <c r="E35" s="6"/>
      <c r="F35" s="31"/>
      <c r="H35" s="7"/>
    </row>
    <row r="36" spans="1:8" x14ac:dyDescent="0.25">
      <c r="A36" s="56" t="str">
        <f>'Front Page'!A36</f>
        <v>Student 35</v>
      </c>
      <c r="B36" s="27"/>
      <c r="C36" s="28" t="b">
        <f t="shared" si="0"/>
        <v>0</v>
      </c>
      <c r="D36" s="68" t="str">
        <f t="shared" si="1"/>
        <v/>
      </c>
      <c r="E36" s="6"/>
      <c r="F36" s="31"/>
      <c r="H36" s="7"/>
    </row>
    <row r="37" spans="1:8" x14ac:dyDescent="0.25">
      <c r="A37" s="57" t="str">
        <f>'Front Page'!A37</f>
        <v>Student 36</v>
      </c>
      <c r="B37" s="19"/>
      <c r="C37" s="12" t="b">
        <f t="shared" si="0"/>
        <v>0</v>
      </c>
      <c r="D37" s="52" t="str">
        <f t="shared" si="1"/>
        <v/>
      </c>
      <c r="E37" s="6"/>
      <c r="F37" s="31"/>
      <c r="H37" s="7"/>
    </row>
    <row r="38" spans="1:8" x14ac:dyDescent="0.25">
      <c r="A38" s="56" t="str">
        <f>'Front Page'!A38</f>
        <v>Student 37</v>
      </c>
      <c r="B38" s="27"/>
      <c r="C38" s="28" t="b">
        <f t="shared" si="0"/>
        <v>0</v>
      </c>
      <c r="D38" s="68" t="str">
        <f t="shared" si="1"/>
        <v/>
      </c>
      <c r="E38" s="6"/>
      <c r="F38" s="31"/>
      <c r="H38" s="7"/>
    </row>
    <row r="39" spans="1:8" x14ac:dyDescent="0.25">
      <c r="A39" s="57" t="str">
        <f>'Front Page'!A39</f>
        <v>Student 38</v>
      </c>
      <c r="B39" s="19"/>
      <c r="C39" s="12" t="b">
        <f t="shared" si="0"/>
        <v>0</v>
      </c>
      <c r="D39" s="52" t="str">
        <f t="shared" si="1"/>
        <v/>
      </c>
      <c r="E39" s="6"/>
      <c r="F39" s="31"/>
      <c r="H39" s="7"/>
    </row>
    <row r="40" spans="1:8" x14ac:dyDescent="0.25">
      <c r="A40" s="56" t="str">
        <f>'Front Page'!A40</f>
        <v>Student 39</v>
      </c>
      <c r="B40" s="27"/>
      <c r="C40" s="28" t="b">
        <f t="shared" si="0"/>
        <v>0</v>
      </c>
      <c r="D40" s="68" t="str">
        <f t="shared" si="1"/>
        <v/>
      </c>
      <c r="E40" s="6"/>
      <c r="F40" s="31"/>
      <c r="H40" s="7"/>
    </row>
    <row r="41" spans="1:8" ht="16.5" thickBot="1" x14ac:dyDescent="0.3">
      <c r="A41" s="58" t="str">
        <f>'Front Page'!A41</f>
        <v>Student 40</v>
      </c>
      <c r="B41" s="20"/>
      <c r="C41" s="13" t="b">
        <f t="shared" si="0"/>
        <v>0</v>
      </c>
      <c r="D41" s="53" t="str">
        <f t="shared" si="1"/>
        <v/>
      </c>
      <c r="E41" s="6"/>
      <c r="F41" s="31"/>
      <c r="H41" s="7"/>
    </row>
    <row r="42" spans="1:8" ht="16.5" thickTop="1" x14ac:dyDescent="0.25"/>
  </sheetData>
  <sheetProtection sheet="1" objects="1" scenarios="1"/>
  <dataValidations count="1">
    <dataValidation type="list" allowBlank="1" showInputMessage="1" showErrorMessage="1" sqref="B2:B41">
      <formula1>$F$2:$F$6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D40" sqref="A40:D40"/>
    </sheetView>
  </sheetViews>
  <sheetFormatPr defaultColWidth="10.875" defaultRowHeight="15.75" x14ac:dyDescent="0.25"/>
  <cols>
    <col min="1" max="1" width="20.625" style="11" customWidth="1"/>
    <col min="2" max="2" width="48.625" style="5" bestFit="1" customWidth="1"/>
    <col min="3" max="3" width="0" style="11" hidden="1" customWidth="1"/>
    <col min="4" max="4" width="10.875" style="54" customWidth="1"/>
    <col min="5" max="5" width="12.125" style="3" customWidth="1"/>
    <col min="6" max="6" width="83" style="32" hidden="1" customWidth="1"/>
    <col min="7" max="7" width="10.875" style="3"/>
    <col min="8" max="8" width="58.5" style="9" bestFit="1" customWidth="1"/>
    <col min="9" max="9" width="58.5" style="5" bestFit="1" customWidth="1"/>
    <col min="10" max="11" width="96.625" style="5" bestFit="1" customWidth="1"/>
    <col min="12" max="12" width="66" style="5" bestFit="1" customWidth="1"/>
    <col min="13" max="16384" width="10.875" style="5"/>
  </cols>
  <sheetData>
    <row r="1" spans="1:9" ht="32.1" customHeight="1" thickTop="1" thickBot="1" x14ac:dyDescent="0.3">
      <c r="A1" s="95">
        <v>8.11</v>
      </c>
      <c r="B1" s="16" t="s">
        <v>175</v>
      </c>
      <c r="C1" s="17"/>
      <c r="D1" s="51" t="s">
        <v>43</v>
      </c>
      <c r="F1" s="30"/>
      <c r="H1" s="4"/>
    </row>
    <row r="2" spans="1:9" ht="16.5" thickTop="1" x14ac:dyDescent="0.25">
      <c r="A2" s="56" t="str">
        <f>'Front Page'!A2</f>
        <v>Student 1</v>
      </c>
      <c r="B2" s="24"/>
      <c r="C2" s="25" t="b">
        <f>IF(B2="5 - Critically analyzes the impact of technology on fitness",5, IF(B2="4 - Uses technology to increase levels of fitness",4, IF(B2="3 - Understands that technology can improve fitness levels",3, IF(B2="2 - Participates in discussion about technology and fitness", 2, IF(B2="1 - Listens to discussion about technology and fitness", 1)))))</f>
        <v>0</v>
      </c>
      <c r="D2" s="67" t="str">
        <f>IFERROR(AVERAGE(C2), "")</f>
        <v/>
      </c>
      <c r="E2" s="6"/>
      <c r="F2" s="31" t="s">
        <v>176</v>
      </c>
      <c r="H2" s="7"/>
      <c r="I2" s="7"/>
    </row>
    <row r="3" spans="1:9" x14ac:dyDescent="0.25">
      <c r="A3" s="57" t="str">
        <f>'Front Page'!A3</f>
        <v>Student 2</v>
      </c>
      <c r="B3" s="19"/>
      <c r="C3" s="12" t="b">
        <f t="shared" ref="C3:C41" si="0">IF(B3="5 - Critically analyzes the impact of technology on fitness",5, IF(B3="4 - Uses technology to increase levels of fitness",4, IF(B3="3 - Understands that technology can improve fitness levels",3, IF(B3="2 - Participates in discussion about technology and fitness", 2, IF(B3="1 - Listens to discussion about technology and fitness", 1)))))</f>
        <v>0</v>
      </c>
      <c r="D3" s="52" t="str">
        <f t="shared" ref="D3:D41" si="1">IFERROR(AVERAGE(C3), "")</f>
        <v/>
      </c>
      <c r="E3" s="6"/>
      <c r="F3" s="31" t="s">
        <v>177</v>
      </c>
      <c r="H3" s="7"/>
      <c r="I3" s="7"/>
    </row>
    <row r="4" spans="1:9" x14ac:dyDescent="0.25">
      <c r="A4" s="56" t="str">
        <f>'Front Page'!A4</f>
        <v>Student 3</v>
      </c>
      <c r="B4" s="27"/>
      <c r="C4" s="28" t="b">
        <f t="shared" si="0"/>
        <v>0</v>
      </c>
      <c r="D4" s="68" t="str">
        <f t="shared" si="1"/>
        <v/>
      </c>
      <c r="E4" s="6"/>
      <c r="F4" s="31" t="s">
        <v>178</v>
      </c>
      <c r="H4" s="7"/>
      <c r="I4" s="7"/>
    </row>
    <row r="5" spans="1:9" x14ac:dyDescent="0.25">
      <c r="A5" s="57" t="str">
        <f>'Front Page'!A5</f>
        <v>Student 4</v>
      </c>
      <c r="B5" s="19"/>
      <c r="C5" s="12" t="b">
        <f t="shared" si="0"/>
        <v>0</v>
      </c>
      <c r="D5" s="52" t="str">
        <f t="shared" si="1"/>
        <v/>
      </c>
      <c r="E5" s="6"/>
      <c r="F5" s="31" t="s">
        <v>179</v>
      </c>
      <c r="H5" s="7"/>
      <c r="I5" s="7"/>
    </row>
    <row r="6" spans="1:9" x14ac:dyDescent="0.25">
      <c r="A6" s="56" t="str">
        <f>'Front Page'!A6</f>
        <v>Student 5</v>
      </c>
      <c r="B6" s="27"/>
      <c r="C6" s="28" t="b">
        <f t="shared" si="0"/>
        <v>0</v>
      </c>
      <c r="D6" s="68" t="str">
        <f t="shared" si="1"/>
        <v/>
      </c>
      <c r="E6" s="6"/>
      <c r="F6" s="31" t="s">
        <v>180</v>
      </c>
      <c r="H6" s="7"/>
    </row>
    <row r="7" spans="1:9" x14ac:dyDescent="0.25">
      <c r="A7" s="57" t="str">
        <f>'Front Page'!A7</f>
        <v>Student 6</v>
      </c>
      <c r="B7" s="19"/>
      <c r="C7" s="12" t="b">
        <f t="shared" si="0"/>
        <v>0</v>
      </c>
      <c r="D7" s="52" t="str">
        <f t="shared" si="1"/>
        <v/>
      </c>
      <c r="E7" s="6"/>
      <c r="F7" s="31"/>
      <c r="H7" s="7"/>
    </row>
    <row r="8" spans="1:9" x14ac:dyDescent="0.25">
      <c r="A8" s="56" t="str">
        <f>'Front Page'!A8</f>
        <v>Student 7</v>
      </c>
      <c r="B8" s="27"/>
      <c r="C8" s="28" t="b">
        <f t="shared" si="0"/>
        <v>0</v>
      </c>
      <c r="D8" s="68" t="str">
        <f t="shared" si="1"/>
        <v/>
      </c>
      <c r="E8" s="6"/>
      <c r="F8" s="31"/>
      <c r="H8" s="7"/>
    </row>
    <row r="9" spans="1:9" x14ac:dyDescent="0.25">
      <c r="A9" s="57" t="str">
        <f>'Front Page'!A9</f>
        <v>Student 8</v>
      </c>
      <c r="B9" s="19"/>
      <c r="C9" s="12" t="b">
        <f t="shared" si="0"/>
        <v>0</v>
      </c>
      <c r="D9" s="52" t="str">
        <f t="shared" si="1"/>
        <v/>
      </c>
      <c r="E9" s="6"/>
      <c r="F9" s="31"/>
      <c r="H9" s="7"/>
    </row>
    <row r="10" spans="1:9" x14ac:dyDescent="0.25">
      <c r="A10" s="56" t="str">
        <f>'Front Page'!A10</f>
        <v>Student 9</v>
      </c>
      <c r="B10" s="27"/>
      <c r="C10" s="28" t="b">
        <f t="shared" si="0"/>
        <v>0</v>
      </c>
      <c r="D10" s="68" t="str">
        <f t="shared" si="1"/>
        <v/>
      </c>
      <c r="E10" s="6"/>
      <c r="F10" s="31"/>
      <c r="H10" s="7"/>
    </row>
    <row r="11" spans="1:9" x14ac:dyDescent="0.25">
      <c r="A11" s="57" t="str">
        <f>'Front Page'!A11</f>
        <v>Student 10</v>
      </c>
      <c r="B11" s="19"/>
      <c r="C11" s="12" t="b">
        <f t="shared" si="0"/>
        <v>0</v>
      </c>
      <c r="D11" s="52" t="str">
        <f t="shared" si="1"/>
        <v/>
      </c>
      <c r="E11" s="6"/>
      <c r="F11" s="31"/>
      <c r="H11" s="7"/>
    </row>
    <row r="12" spans="1:9" x14ac:dyDescent="0.25">
      <c r="A12" s="56" t="str">
        <f>'Front Page'!A12</f>
        <v>Student 11</v>
      </c>
      <c r="B12" s="27"/>
      <c r="C12" s="28" t="b">
        <f t="shared" si="0"/>
        <v>0</v>
      </c>
      <c r="D12" s="68" t="str">
        <f t="shared" si="1"/>
        <v/>
      </c>
      <c r="E12" s="6"/>
      <c r="F12" s="31"/>
      <c r="H12" s="7"/>
    </row>
    <row r="13" spans="1:9" x14ac:dyDescent="0.25">
      <c r="A13" s="57" t="str">
        <f>'Front Page'!A13</f>
        <v>Student 12</v>
      </c>
      <c r="B13" s="19"/>
      <c r="C13" s="12" t="b">
        <f t="shared" si="0"/>
        <v>0</v>
      </c>
      <c r="D13" s="52" t="str">
        <f t="shared" si="1"/>
        <v/>
      </c>
      <c r="E13" s="6"/>
      <c r="F13" s="31"/>
      <c r="H13" s="7"/>
    </row>
    <row r="14" spans="1:9" x14ac:dyDescent="0.25">
      <c r="A14" s="56" t="str">
        <f>'Front Page'!A14</f>
        <v>Student 13</v>
      </c>
      <c r="B14" s="27"/>
      <c r="C14" s="28" t="b">
        <f t="shared" si="0"/>
        <v>0</v>
      </c>
      <c r="D14" s="68" t="str">
        <f t="shared" si="1"/>
        <v/>
      </c>
      <c r="E14" s="6"/>
      <c r="F14" s="31"/>
      <c r="H14" s="7"/>
    </row>
    <row r="15" spans="1:9" x14ac:dyDescent="0.25">
      <c r="A15" s="57" t="str">
        <f>'Front Page'!A15</f>
        <v>Student 14</v>
      </c>
      <c r="B15" s="19"/>
      <c r="C15" s="12" t="b">
        <f t="shared" si="0"/>
        <v>0</v>
      </c>
      <c r="D15" s="52" t="str">
        <f t="shared" si="1"/>
        <v/>
      </c>
      <c r="E15" s="6"/>
      <c r="F15" s="31"/>
      <c r="H15" s="7"/>
    </row>
    <row r="16" spans="1:9" x14ac:dyDescent="0.25">
      <c r="A16" s="56" t="str">
        <f>'Front Page'!A16</f>
        <v>Student 15</v>
      </c>
      <c r="B16" s="27"/>
      <c r="C16" s="28" t="b">
        <f t="shared" si="0"/>
        <v>0</v>
      </c>
      <c r="D16" s="68" t="str">
        <f t="shared" si="1"/>
        <v/>
      </c>
      <c r="E16" s="6"/>
      <c r="F16" s="31"/>
      <c r="H16" s="7"/>
    </row>
    <row r="17" spans="1:8" x14ac:dyDescent="0.25">
      <c r="A17" s="57" t="str">
        <f>'Front Page'!A17</f>
        <v>Student 16</v>
      </c>
      <c r="B17" s="19"/>
      <c r="C17" s="12" t="b">
        <f t="shared" si="0"/>
        <v>0</v>
      </c>
      <c r="D17" s="52" t="str">
        <f t="shared" si="1"/>
        <v/>
      </c>
      <c r="E17" s="6"/>
      <c r="F17" s="31"/>
      <c r="H17" s="7"/>
    </row>
    <row r="18" spans="1:8" x14ac:dyDescent="0.25">
      <c r="A18" s="56" t="str">
        <f>'Front Page'!A18</f>
        <v>Student 17</v>
      </c>
      <c r="B18" s="27"/>
      <c r="C18" s="28" t="b">
        <f t="shared" si="0"/>
        <v>0</v>
      </c>
      <c r="D18" s="68" t="str">
        <f t="shared" si="1"/>
        <v/>
      </c>
      <c r="E18" s="6"/>
      <c r="F18" s="31"/>
      <c r="H18" s="7"/>
    </row>
    <row r="19" spans="1:8" x14ac:dyDescent="0.25">
      <c r="A19" s="57" t="str">
        <f>'Front Page'!A19</f>
        <v>Student 18</v>
      </c>
      <c r="B19" s="19"/>
      <c r="C19" s="12" t="b">
        <f t="shared" si="0"/>
        <v>0</v>
      </c>
      <c r="D19" s="52" t="str">
        <f t="shared" si="1"/>
        <v/>
      </c>
      <c r="E19" s="6"/>
      <c r="F19" s="31"/>
      <c r="H19" s="7"/>
    </row>
    <row r="20" spans="1:8" x14ac:dyDescent="0.25">
      <c r="A20" s="56" t="str">
        <f>'Front Page'!A20</f>
        <v>Student 19</v>
      </c>
      <c r="B20" s="27"/>
      <c r="C20" s="28" t="b">
        <f t="shared" si="0"/>
        <v>0</v>
      </c>
      <c r="D20" s="68" t="str">
        <f t="shared" si="1"/>
        <v/>
      </c>
      <c r="E20" s="6"/>
      <c r="F20" s="31"/>
      <c r="H20" s="7"/>
    </row>
    <row r="21" spans="1:8" x14ac:dyDescent="0.25">
      <c r="A21" s="57" t="str">
        <f>'Front Page'!A21</f>
        <v>Student 20</v>
      </c>
      <c r="B21" s="19"/>
      <c r="C21" s="12" t="b">
        <f t="shared" si="0"/>
        <v>0</v>
      </c>
      <c r="D21" s="52" t="str">
        <f t="shared" si="1"/>
        <v/>
      </c>
      <c r="E21" s="6"/>
      <c r="F21" s="31"/>
      <c r="H21" s="7"/>
    </row>
    <row r="22" spans="1:8" x14ac:dyDescent="0.25">
      <c r="A22" s="56" t="str">
        <f>'Front Page'!A22</f>
        <v>Student 21</v>
      </c>
      <c r="B22" s="27"/>
      <c r="C22" s="28" t="b">
        <f t="shared" si="0"/>
        <v>0</v>
      </c>
      <c r="D22" s="68" t="str">
        <f t="shared" si="1"/>
        <v/>
      </c>
      <c r="E22" s="6"/>
      <c r="F22" s="31"/>
      <c r="H22" s="7"/>
    </row>
    <row r="23" spans="1:8" x14ac:dyDescent="0.25">
      <c r="A23" s="57" t="str">
        <f>'Front Page'!A23</f>
        <v>Student 22</v>
      </c>
      <c r="B23" s="19"/>
      <c r="C23" s="12" t="b">
        <f t="shared" si="0"/>
        <v>0</v>
      </c>
      <c r="D23" s="52" t="str">
        <f t="shared" si="1"/>
        <v/>
      </c>
      <c r="E23" s="6"/>
      <c r="F23" s="31"/>
      <c r="H23" s="7"/>
    </row>
    <row r="24" spans="1:8" x14ac:dyDescent="0.25">
      <c r="A24" s="56" t="str">
        <f>'Front Page'!A24</f>
        <v>Student 23</v>
      </c>
      <c r="B24" s="27"/>
      <c r="C24" s="28" t="b">
        <f t="shared" si="0"/>
        <v>0</v>
      </c>
      <c r="D24" s="68" t="str">
        <f t="shared" si="1"/>
        <v/>
      </c>
      <c r="E24" s="6"/>
      <c r="F24" s="31"/>
      <c r="H24" s="7"/>
    </row>
    <row r="25" spans="1:8" x14ac:dyDescent="0.25">
      <c r="A25" s="57" t="str">
        <f>'Front Page'!A25</f>
        <v>Student 24</v>
      </c>
      <c r="B25" s="19"/>
      <c r="C25" s="12" t="b">
        <f t="shared" si="0"/>
        <v>0</v>
      </c>
      <c r="D25" s="52" t="str">
        <f t="shared" si="1"/>
        <v/>
      </c>
      <c r="E25" s="6"/>
      <c r="F25" s="31"/>
      <c r="H25" s="7"/>
    </row>
    <row r="26" spans="1:8" x14ac:dyDescent="0.25">
      <c r="A26" s="56" t="str">
        <f>'Front Page'!A26</f>
        <v>Student 25</v>
      </c>
      <c r="B26" s="27"/>
      <c r="C26" s="28" t="b">
        <f t="shared" si="0"/>
        <v>0</v>
      </c>
      <c r="D26" s="68" t="str">
        <f t="shared" si="1"/>
        <v/>
      </c>
      <c r="E26" s="6"/>
      <c r="F26" s="31"/>
      <c r="H26" s="7"/>
    </row>
    <row r="27" spans="1:8" x14ac:dyDescent="0.25">
      <c r="A27" s="57" t="str">
        <f>'Front Page'!A27</f>
        <v>Student 26</v>
      </c>
      <c r="B27" s="19"/>
      <c r="C27" s="12" t="b">
        <f t="shared" si="0"/>
        <v>0</v>
      </c>
      <c r="D27" s="52" t="str">
        <f t="shared" si="1"/>
        <v/>
      </c>
      <c r="E27" s="6"/>
      <c r="F27" s="31"/>
      <c r="H27" s="7"/>
    </row>
    <row r="28" spans="1:8" x14ac:dyDescent="0.25">
      <c r="A28" s="56" t="str">
        <f>'Front Page'!A28</f>
        <v>Student 27</v>
      </c>
      <c r="B28" s="27"/>
      <c r="C28" s="28" t="b">
        <f t="shared" si="0"/>
        <v>0</v>
      </c>
      <c r="D28" s="68" t="str">
        <f t="shared" si="1"/>
        <v/>
      </c>
      <c r="E28" s="6"/>
      <c r="F28" s="31"/>
      <c r="H28" s="7"/>
    </row>
    <row r="29" spans="1:8" x14ac:dyDescent="0.25">
      <c r="A29" s="57" t="str">
        <f>'Front Page'!A29</f>
        <v>Student 28</v>
      </c>
      <c r="B29" s="19"/>
      <c r="C29" s="12" t="b">
        <f t="shared" si="0"/>
        <v>0</v>
      </c>
      <c r="D29" s="52" t="str">
        <f t="shared" si="1"/>
        <v/>
      </c>
      <c r="E29" s="6"/>
      <c r="F29" s="31"/>
      <c r="H29" s="7"/>
    </row>
    <row r="30" spans="1:8" x14ac:dyDescent="0.25">
      <c r="A30" s="56" t="str">
        <f>'Front Page'!A30</f>
        <v>Student 29</v>
      </c>
      <c r="B30" s="27"/>
      <c r="C30" s="28" t="b">
        <f t="shared" si="0"/>
        <v>0</v>
      </c>
      <c r="D30" s="68" t="str">
        <f t="shared" si="1"/>
        <v/>
      </c>
      <c r="E30" s="6"/>
      <c r="F30" s="31"/>
      <c r="H30" s="7"/>
    </row>
    <row r="31" spans="1:8" x14ac:dyDescent="0.25">
      <c r="A31" s="57" t="str">
        <f>'Front Page'!A31</f>
        <v>Student 30</v>
      </c>
      <c r="B31" s="19"/>
      <c r="C31" s="12" t="b">
        <f t="shared" si="0"/>
        <v>0</v>
      </c>
      <c r="D31" s="52" t="str">
        <f t="shared" si="1"/>
        <v/>
      </c>
      <c r="E31" s="6"/>
      <c r="F31" s="31"/>
      <c r="H31" s="7"/>
    </row>
    <row r="32" spans="1:8" x14ac:dyDescent="0.25">
      <c r="A32" s="56" t="str">
        <f>'Front Page'!A32</f>
        <v>Student 31</v>
      </c>
      <c r="B32" s="27"/>
      <c r="C32" s="28" t="b">
        <f t="shared" si="0"/>
        <v>0</v>
      </c>
      <c r="D32" s="68" t="str">
        <f t="shared" si="1"/>
        <v/>
      </c>
      <c r="E32" s="6"/>
      <c r="F32" s="31"/>
      <c r="H32" s="7"/>
    </row>
    <row r="33" spans="1:8" x14ac:dyDescent="0.25">
      <c r="A33" s="57" t="str">
        <f>'Front Page'!A33</f>
        <v>Student 32</v>
      </c>
      <c r="B33" s="19"/>
      <c r="C33" s="12" t="b">
        <f t="shared" si="0"/>
        <v>0</v>
      </c>
      <c r="D33" s="52" t="str">
        <f t="shared" si="1"/>
        <v/>
      </c>
      <c r="E33" s="6"/>
      <c r="F33" s="31"/>
      <c r="H33" s="7"/>
    </row>
    <row r="34" spans="1:8" x14ac:dyDescent="0.25">
      <c r="A34" s="56" t="str">
        <f>'Front Page'!A34</f>
        <v>Student 33</v>
      </c>
      <c r="B34" s="27"/>
      <c r="C34" s="28" t="b">
        <f t="shared" si="0"/>
        <v>0</v>
      </c>
      <c r="D34" s="68" t="str">
        <f t="shared" si="1"/>
        <v/>
      </c>
      <c r="E34" s="6"/>
      <c r="F34" s="31"/>
      <c r="H34" s="7"/>
    </row>
    <row r="35" spans="1:8" x14ac:dyDescent="0.25">
      <c r="A35" s="57" t="str">
        <f>'Front Page'!A35</f>
        <v>Student 34</v>
      </c>
      <c r="B35" s="19"/>
      <c r="C35" s="12" t="b">
        <f t="shared" si="0"/>
        <v>0</v>
      </c>
      <c r="D35" s="52" t="str">
        <f t="shared" si="1"/>
        <v/>
      </c>
      <c r="E35" s="6"/>
      <c r="F35" s="31"/>
      <c r="H35" s="7"/>
    </row>
    <row r="36" spans="1:8" x14ac:dyDescent="0.25">
      <c r="A36" s="56" t="str">
        <f>'Front Page'!A36</f>
        <v>Student 35</v>
      </c>
      <c r="B36" s="27"/>
      <c r="C36" s="28" t="b">
        <f t="shared" si="0"/>
        <v>0</v>
      </c>
      <c r="D36" s="68" t="str">
        <f t="shared" si="1"/>
        <v/>
      </c>
      <c r="E36" s="6"/>
      <c r="F36" s="31"/>
      <c r="H36" s="7"/>
    </row>
    <row r="37" spans="1:8" x14ac:dyDescent="0.25">
      <c r="A37" s="57" t="str">
        <f>'Front Page'!A37</f>
        <v>Student 36</v>
      </c>
      <c r="B37" s="19"/>
      <c r="C37" s="12" t="b">
        <f t="shared" si="0"/>
        <v>0</v>
      </c>
      <c r="D37" s="52" t="str">
        <f t="shared" si="1"/>
        <v/>
      </c>
      <c r="E37" s="6"/>
      <c r="F37" s="31"/>
      <c r="H37" s="7"/>
    </row>
    <row r="38" spans="1:8" x14ac:dyDescent="0.25">
      <c r="A38" s="56" t="str">
        <f>'Front Page'!A38</f>
        <v>Student 37</v>
      </c>
      <c r="B38" s="27"/>
      <c r="C38" s="28" t="b">
        <f t="shared" si="0"/>
        <v>0</v>
      </c>
      <c r="D38" s="68" t="str">
        <f t="shared" si="1"/>
        <v/>
      </c>
      <c r="E38" s="6"/>
      <c r="F38" s="31"/>
      <c r="H38" s="7"/>
    </row>
    <row r="39" spans="1:8" x14ac:dyDescent="0.25">
      <c r="A39" s="57" t="str">
        <f>'Front Page'!A39</f>
        <v>Student 38</v>
      </c>
      <c r="B39" s="19"/>
      <c r="C39" s="12" t="b">
        <f t="shared" si="0"/>
        <v>0</v>
      </c>
      <c r="D39" s="52" t="str">
        <f t="shared" si="1"/>
        <v/>
      </c>
      <c r="E39" s="6"/>
      <c r="F39" s="31"/>
      <c r="H39" s="7"/>
    </row>
    <row r="40" spans="1:8" x14ac:dyDescent="0.25">
      <c r="A40" s="56" t="str">
        <f>'Front Page'!A40</f>
        <v>Student 39</v>
      </c>
      <c r="B40" s="27"/>
      <c r="C40" s="28" t="b">
        <f t="shared" si="0"/>
        <v>0</v>
      </c>
      <c r="D40" s="68" t="str">
        <f t="shared" si="1"/>
        <v/>
      </c>
      <c r="E40" s="6"/>
      <c r="F40" s="31"/>
      <c r="H40" s="7"/>
    </row>
    <row r="41" spans="1:8" ht="16.5" thickBot="1" x14ac:dyDescent="0.3">
      <c r="A41" s="58" t="str">
        <f>'Front Page'!A41</f>
        <v>Student 40</v>
      </c>
      <c r="B41" s="20"/>
      <c r="C41" s="13" t="b">
        <f t="shared" si="0"/>
        <v>0</v>
      </c>
      <c r="D41" s="53" t="str">
        <f t="shared" si="1"/>
        <v/>
      </c>
      <c r="E41" s="6"/>
      <c r="F41" s="31"/>
      <c r="H41" s="7"/>
    </row>
    <row r="42" spans="1:8" ht="16.5" thickTop="1" x14ac:dyDescent="0.25"/>
  </sheetData>
  <sheetProtection sheet="1" objects="1" scenarios="1"/>
  <dataValidations count="1">
    <dataValidation type="list" allowBlank="1" showInputMessage="1" showErrorMessage="1" sqref="B2:B41">
      <formula1>$F$2:$F$6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42" sqref="A42"/>
    </sheetView>
  </sheetViews>
  <sheetFormatPr defaultColWidth="10.875" defaultRowHeight="15.75" x14ac:dyDescent="0.25"/>
  <cols>
    <col min="1" max="1" width="20.625" style="5" customWidth="1"/>
    <col min="2" max="2" width="65" style="5" bestFit="1" customWidth="1"/>
    <col min="3" max="3" width="0" style="11" hidden="1" customWidth="1"/>
    <col min="4" max="4" width="10.875" style="8" customWidth="1"/>
    <col min="5" max="5" width="12.125" style="3" customWidth="1"/>
    <col min="6" max="6" width="65" style="32" hidden="1" customWidth="1"/>
    <col min="7" max="7" width="10.875" style="3"/>
    <col min="8" max="8" width="58.5" style="9" bestFit="1" customWidth="1"/>
    <col min="9" max="9" width="58.5" style="5" bestFit="1" customWidth="1"/>
    <col min="10" max="11" width="96.625" style="5" bestFit="1" customWidth="1"/>
    <col min="12" max="12" width="66" style="5" bestFit="1" customWidth="1"/>
    <col min="13" max="16384" width="10.875" style="5"/>
  </cols>
  <sheetData>
    <row r="1" spans="1:9" ht="32.1" customHeight="1" thickTop="1" thickBot="1" x14ac:dyDescent="0.3">
      <c r="A1" s="1">
        <v>8.1199999999999992</v>
      </c>
      <c r="B1" s="16" t="s">
        <v>181</v>
      </c>
      <c r="C1" s="17"/>
      <c r="D1" s="18" t="s">
        <v>43</v>
      </c>
      <c r="F1" s="30"/>
      <c r="H1" s="4"/>
    </row>
    <row r="2" spans="1:9" ht="16.5" thickTop="1" x14ac:dyDescent="0.25">
      <c r="A2" s="23" t="str">
        <f>'Front Page'!A2</f>
        <v>Student 1</v>
      </c>
      <c r="B2" s="24"/>
      <c r="C2" s="25" t="b">
        <f>IF(B2="5 - Can demonstrate and add more than basic knowledge to a first aid scenario",5, IF(B2="4 - Understands and demonstrates basic first aid principles",4, IF(B2="3 - Understands and demonstrates some elements of basic first aid",3, IF(B2="2 - Is in the process of learning basic first aid principles", 2, IF(B2="1 - Does not know basic first aid principles", 1)))))</f>
        <v>0</v>
      </c>
      <c r="D2" s="26" t="str">
        <f>IFERROR(AVERAGE(C2), "")</f>
        <v/>
      </c>
      <c r="E2" s="6"/>
      <c r="F2" s="31" t="s">
        <v>182</v>
      </c>
      <c r="H2" s="7"/>
      <c r="I2" s="7"/>
    </row>
    <row r="3" spans="1:9" x14ac:dyDescent="0.25">
      <c r="A3" s="21" t="str">
        <f>'Front Page'!A3</f>
        <v>Student 2</v>
      </c>
      <c r="B3" s="19"/>
      <c r="C3" s="12" t="b">
        <f t="shared" ref="C3:C41" si="0">IF(B3="5 - Can demonstrate and add more than basic knowledge to a first aid scenario",5, IF(B3="4 - Understands and demonstrates basic first aid principles",4, IF(B3="3 - Understands and demonstrates some elements of basic first aid",3, IF(B3="2 - Is in the process of learning basic first aid principles", 2, IF(B3="1 - Does not know basic first aid principles", 1)))))</f>
        <v>0</v>
      </c>
      <c r="D3" s="14" t="str">
        <f t="shared" ref="D3:D41" si="1">IFERROR(AVERAGE(C3), "")</f>
        <v/>
      </c>
      <c r="E3" s="6"/>
      <c r="F3" s="31" t="s">
        <v>183</v>
      </c>
      <c r="H3" s="7"/>
      <c r="I3" s="7"/>
    </row>
    <row r="4" spans="1:9" x14ac:dyDescent="0.25">
      <c r="A4" s="23" t="str">
        <f>'Front Page'!A4</f>
        <v>Student 3</v>
      </c>
      <c r="B4" s="27"/>
      <c r="C4" s="28" t="b">
        <f t="shared" si="0"/>
        <v>0</v>
      </c>
      <c r="D4" s="29" t="str">
        <f t="shared" si="1"/>
        <v/>
      </c>
      <c r="E4" s="6"/>
      <c r="F4" s="31" t="s">
        <v>184</v>
      </c>
      <c r="H4" s="7"/>
      <c r="I4" s="7"/>
    </row>
    <row r="5" spans="1:9" x14ac:dyDescent="0.25">
      <c r="A5" s="21" t="str">
        <f>'Front Page'!A5</f>
        <v>Student 4</v>
      </c>
      <c r="B5" s="19"/>
      <c r="C5" s="12" t="b">
        <f t="shared" si="0"/>
        <v>0</v>
      </c>
      <c r="D5" s="14" t="str">
        <f t="shared" si="1"/>
        <v/>
      </c>
      <c r="E5" s="6"/>
      <c r="F5" s="31" t="s">
        <v>185</v>
      </c>
      <c r="H5" s="7"/>
      <c r="I5" s="7"/>
    </row>
    <row r="6" spans="1:9" x14ac:dyDescent="0.25">
      <c r="A6" s="23" t="str">
        <f>'Front Page'!A6</f>
        <v>Student 5</v>
      </c>
      <c r="B6" s="27"/>
      <c r="C6" s="28" t="b">
        <f t="shared" si="0"/>
        <v>0</v>
      </c>
      <c r="D6" s="29" t="str">
        <f t="shared" si="1"/>
        <v/>
      </c>
      <c r="E6" s="6"/>
      <c r="F6" s="31" t="s">
        <v>186</v>
      </c>
      <c r="H6" s="7"/>
    </row>
    <row r="7" spans="1:9" x14ac:dyDescent="0.25">
      <c r="A7" s="21" t="str">
        <f>'Front Page'!A7</f>
        <v>Student 6</v>
      </c>
      <c r="B7" s="19"/>
      <c r="C7" s="12" t="b">
        <f t="shared" si="0"/>
        <v>0</v>
      </c>
      <c r="D7" s="14" t="str">
        <f t="shared" si="1"/>
        <v/>
      </c>
      <c r="E7" s="6"/>
      <c r="F7" s="31"/>
      <c r="H7" s="7"/>
    </row>
    <row r="8" spans="1:9" x14ac:dyDescent="0.25">
      <c r="A8" s="23" t="str">
        <f>'Front Page'!A8</f>
        <v>Student 7</v>
      </c>
      <c r="B8" s="27"/>
      <c r="C8" s="28" t="b">
        <f t="shared" si="0"/>
        <v>0</v>
      </c>
      <c r="D8" s="29" t="str">
        <f t="shared" si="1"/>
        <v/>
      </c>
      <c r="E8" s="6"/>
      <c r="F8" s="31"/>
      <c r="H8" s="7"/>
    </row>
    <row r="9" spans="1:9" x14ac:dyDescent="0.25">
      <c r="A9" s="21" t="str">
        <f>'Front Page'!A9</f>
        <v>Student 8</v>
      </c>
      <c r="B9" s="19"/>
      <c r="C9" s="12" t="b">
        <f t="shared" si="0"/>
        <v>0</v>
      </c>
      <c r="D9" s="14" t="str">
        <f t="shared" si="1"/>
        <v/>
      </c>
      <c r="E9" s="6"/>
      <c r="F9" s="31"/>
      <c r="H9" s="7"/>
    </row>
    <row r="10" spans="1:9" x14ac:dyDescent="0.25">
      <c r="A10" s="23" t="str">
        <f>'Front Page'!A10</f>
        <v>Student 9</v>
      </c>
      <c r="B10" s="27"/>
      <c r="C10" s="28" t="b">
        <f t="shared" si="0"/>
        <v>0</v>
      </c>
      <c r="D10" s="29" t="str">
        <f t="shared" si="1"/>
        <v/>
      </c>
      <c r="E10" s="6"/>
      <c r="F10" s="31"/>
      <c r="H10" s="7"/>
    </row>
    <row r="11" spans="1:9" x14ac:dyDescent="0.25">
      <c r="A11" s="21" t="str">
        <f>'Front Page'!A11</f>
        <v>Student 10</v>
      </c>
      <c r="B11" s="19"/>
      <c r="C11" s="12" t="b">
        <f t="shared" si="0"/>
        <v>0</v>
      </c>
      <c r="D11" s="14" t="str">
        <f t="shared" si="1"/>
        <v/>
      </c>
      <c r="E11" s="6"/>
      <c r="F11" s="31"/>
      <c r="H11" s="7"/>
    </row>
    <row r="12" spans="1:9" x14ac:dyDescent="0.25">
      <c r="A12" s="23" t="str">
        <f>'Front Page'!A12</f>
        <v>Student 11</v>
      </c>
      <c r="B12" s="27"/>
      <c r="C12" s="28" t="b">
        <f t="shared" si="0"/>
        <v>0</v>
      </c>
      <c r="D12" s="29" t="str">
        <f t="shared" si="1"/>
        <v/>
      </c>
      <c r="E12" s="6"/>
      <c r="F12" s="31"/>
      <c r="H12" s="7"/>
    </row>
    <row r="13" spans="1:9" x14ac:dyDescent="0.25">
      <c r="A13" s="21" t="str">
        <f>'Front Page'!A13</f>
        <v>Student 12</v>
      </c>
      <c r="B13" s="19"/>
      <c r="C13" s="12" t="b">
        <f t="shared" si="0"/>
        <v>0</v>
      </c>
      <c r="D13" s="14" t="str">
        <f t="shared" si="1"/>
        <v/>
      </c>
      <c r="E13" s="6"/>
      <c r="F13" s="31"/>
      <c r="H13" s="7"/>
    </row>
    <row r="14" spans="1:9" x14ac:dyDescent="0.25">
      <c r="A14" s="23" t="str">
        <f>'Front Page'!A14</f>
        <v>Student 13</v>
      </c>
      <c r="B14" s="27"/>
      <c r="C14" s="28" t="b">
        <f t="shared" si="0"/>
        <v>0</v>
      </c>
      <c r="D14" s="29" t="str">
        <f t="shared" si="1"/>
        <v/>
      </c>
      <c r="E14" s="6"/>
      <c r="F14" s="31"/>
      <c r="H14" s="7"/>
    </row>
    <row r="15" spans="1:9" x14ac:dyDescent="0.25">
      <c r="A15" s="21" t="str">
        <f>'Front Page'!A15</f>
        <v>Student 14</v>
      </c>
      <c r="B15" s="19"/>
      <c r="C15" s="12" t="b">
        <f t="shared" si="0"/>
        <v>0</v>
      </c>
      <c r="D15" s="14" t="str">
        <f t="shared" si="1"/>
        <v/>
      </c>
      <c r="E15" s="6"/>
      <c r="F15" s="31"/>
      <c r="H15" s="7"/>
    </row>
    <row r="16" spans="1:9" x14ac:dyDescent="0.25">
      <c r="A16" s="23" t="str">
        <f>'Front Page'!A16</f>
        <v>Student 15</v>
      </c>
      <c r="B16" s="27"/>
      <c r="C16" s="28" t="b">
        <f t="shared" si="0"/>
        <v>0</v>
      </c>
      <c r="D16" s="29" t="str">
        <f t="shared" si="1"/>
        <v/>
      </c>
      <c r="E16" s="6"/>
      <c r="F16" s="31"/>
      <c r="H16" s="7"/>
    </row>
    <row r="17" spans="1:8" x14ac:dyDescent="0.25">
      <c r="A17" s="21" t="str">
        <f>'Front Page'!A17</f>
        <v>Student 16</v>
      </c>
      <c r="B17" s="19"/>
      <c r="C17" s="12" t="b">
        <f t="shared" si="0"/>
        <v>0</v>
      </c>
      <c r="D17" s="14" t="str">
        <f t="shared" si="1"/>
        <v/>
      </c>
      <c r="E17" s="6"/>
      <c r="F17" s="31"/>
      <c r="H17" s="7"/>
    </row>
    <row r="18" spans="1:8" x14ac:dyDescent="0.25">
      <c r="A18" s="23" t="str">
        <f>'Front Page'!A18</f>
        <v>Student 17</v>
      </c>
      <c r="B18" s="27"/>
      <c r="C18" s="28" t="b">
        <f t="shared" si="0"/>
        <v>0</v>
      </c>
      <c r="D18" s="29" t="str">
        <f t="shared" si="1"/>
        <v/>
      </c>
      <c r="E18" s="6"/>
      <c r="F18" s="31"/>
      <c r="H18" s="7"/>
    </row>
    <row r="19" spans="1:8" x14ac:dyDescent="0.25">
      <c r="A19" s="21" t="str">
        <f>'Front Page'!A19</f>
        <v>Student 18</v>
      </c>
      <c r="B19" s="19"/>
      <c r="C19" s="12" t="b">
        <f t="shared" si="0"/>
        <v>0</v>
      </c>
      <c r="D19" s="14" t="str">
        <f t="shared" si="1"/>
        <v/>
      </c>
      <c r="E19" s="6"/>
      <c r="F19" s="31"/>
      <c r="H19" s="7"/>
    </row>
    <row r="20" spans="1:8" x14ac:dyDescent="0.25">
      <c r="A20" s="23" t="str">
        <f>'Front Page'!A20</f>
        <v>Student 19</v>
      </c>
      <c r="B20" s="27"/>
      <c r="C20" s="28" t="b">
        <f t="shared" si="0"/>
        <v>0</v>
      </c>
      <c r="D20" s="29" t="str">
        <f t="shared" si="1"/>
        <v/>
      </c>
      <c r="E20" s="6"/>
      <c r="F20" s="31"/>
      <c r="H20" s="7"/>
    </row>
    <row r="21" spans="1:8" x14ac:dyDescent="0.25">
      <c r="A21" s="21" t="str">
        <f>'Front Page'!A21</f>
        <v>Student 20</v>
      </c>
      <c r="B21" s="19"/>
      <c r="C21" s="12" t="b">
        <f t="shared" si="0"/>
        <v>0</v>
      </c>
      <c r="D21" s="14" t="str">
        <f t="shared" si="1"/>
        <v/>
      </c>
      <c r="E21" s="6"/>
      <c r="F21" s="31"/>
      <c r="H21" s="7"/>
    </row>
    <row r="22" spans="1:8" x14ac:dyDescent="0.25">
      <c r="A22" s="23" t="str">
        <f>'Front Page'!A22</f>
        <v>Student 21</v>
      </c>
      <c r="B22" s="27"/>
      <c r="C22" s="28" t="b">
        <f t="shared" si="0"/>
        <v>0</v>
      </c>
      <c r="D22" s="29" t="str">
        <f t="shared" si="1"/>
        <v/>
      </c>
      <c r="E22" s="6"/>
      <c r="F22" s="31"/>
      <c r="H22" s="7"/>
    </row>
    <row r="23" spans="1:8" x14ac:dyDescent="0.25">
      <c r="A23" s="21" t="str">
        <f>'Front Page'!A23</f>
        <v>Student 22</v>
      </c>
      <c r="B23" s="19"/>
      <c r="C23" s="12" t="b">
        <f t="shared" si="0"/>
        <v>0</v>
      </c>
      <c r="D23" s="14" t="str">
        <f t="shared" si="1"/>
        <v/>
      </c>
      <c r="E23" s="6"/>
      <c r="F23" s="31"/>
      <c r="H23" s="7"/>
    </row>
    <row r="24" spans="1:8" x14ac:dyDescent="0.25">
      <c r="A24" s="23" t="str">
        <f>'Front Page'!A24</f>
        <v>Student 23</v>
      </c>
      <c r="B24" s="27"/>
      <c r="C24" s="28" t="b">
        <f t="shared" si="0"/>
        <v>0</v>
      </c>
      <c r="D24" s="29" t="str">
        <f t="shared" si="1"/>
        <v/>
      </c>
      <c r="E24" s="6"/>
      <c r="F24" s="31"/>
      <c r="H24" s="7"/>
    </row>
    <row r="25" spans="1:8" x14ac:dyDescent="0.25">
      <c r="A25" s="21" t="str">
        <f>'Front Page'!A25</f>
        <v>Student 24</v>
      </c>
      <c r="B25" s="19"/>
      <c r="C25" s="12" t="b">
        <f t="shared" si="0"/>
        <v>0</v>
      </c>
      <c r="D25" s="14" t="str">
        <f t="shared" si="1"/>
        <v/>
      </c>
      <c r="E25" s="6"/>
      <c r="F25" s="31"/>
      <c r="H25" s="7"/>
    </row>
    <row r="26" spans="1:8" x14ac:dyDescent="0.25">
      <c r="A26" s="23" t="str">
        <f>'Front Page'!A26</f>
        <v>Student 25</v>
      </c>
      <c r="B26" s="27"/>
      <c r="C26" s="28" t="b">
        <f t="shared" si="0"/>
        <v>0</v>
      </c>
      <c r="D26" s="29" t="str">
        <f t="shared" si="1"/>
        <v/>
      </c>
      <c r="E26" s="6"/>
      <c r="F26" s="31"/>
      <c r="H26" s="7"/>
    </row>
    <row r="27" spans="1:8" x14ac:dyDescent="0.25">
      <c r="A27" s="21" t="str">
        <f>'Front Page'!A27</f>
        <v>Student 26</v>
      </c>
      <c r="B27" s="19"/>
      <c r="C27" s="12" t="b">
        <f t="shared" si="0"/>
        <v>0</v>
      </c>
      <c r="D27" s="14" t="str">
        <f t="shared" si="1"/>
        <v/>
      </c>
      <c r="E27" s="6"/>
      <c r="F27" s="31"/>
      <c r="H27" s="7"/>
    </row>
    <row r="28" spans="1:8" x14ac:dyDescent="0.25">
      <c r="A28" s="23" t="str">
        <f>'Front Page'!A28</f>
        <v>Student 27</v>
      </c>
      <c r="B28" s="27"/>
      <c r="C28" s="28" t="b">
        <f t="shared" si="0"/>
        <v>0</v>
      </c>
      <c r="D28" s="29" t="str">
        <f t="shared" si="1"/>
        <v/>
      </c>
      <c r="E28" s="6"/>
      <c r="F28" s="31"/>
      <c r="H28" s="7"/>
    </row>
    <row r="29" spans="1:8" x14ac:dyDescent="0.25">
      <c r="A29" s="21" t="str">
        <f>'Front Page'!A29</f>
        <v>Student 28</v>
      </c>
      <c r="B29" s="19"/>
      <c r="C29" s="12" t="b">
        <f t="shared" si="0"/>
        <v>0</v>
      </c>
      <c r="D29" s="14" t="str">
        <f t="shared" si="1"/>
        <v/>
      </c>
      <c r="E29" s="6"/>
      <c r="F29" s="31"/>
      <c r="H29" s="7"/>
    </row>
    <row r="30" spans="1:8" x14ac:dyDescent="0.25">
      <c r="A30" s="23" t="str">
        <f>'Front Page'!A30</f>
        <v>Student 29</v>
      </c>
      <c r="B30" s="27"/>
      <c r="C30" s="28" t="b">
        <f t="shared" si="0"/>
        <v>0</v>
      </c>
      <c r="D30" s="29" t="str">
        <f t="shared" si="1"/>
        <v/>
      </c>
      <c r="E30" s="6"/>
      <c r="F30" s="31"/>
      <c r="H30" s="7"/>
    </row>
    <row r="31" spans="1:8" x14ac:dyDescent="0.25">
      <c r="A31" s="21" t="str">
        <f>'Front Page'!A31</f>
        <v>Student 30</v>
      </c>
      <c r="B31" s="19"/>
      <c r="C31" s="12" t="b">
        <f t="shared" si="0"/>
        <v>0</v>
      </c>
      <c r="D31" s="14" t="str">
        <f t="shared" si="1"/>
        <v/>
      </c>
      <c r="E31" s="6"/>
      <c r="F31" s="31"/>
      <c r="H31" s="7"/>
    </row>
    <row r="32" spans="1:8" x14ac:dyDescent="0.25">
      <c r="A32" s="23" t="str">
        <f>'Front Page'!A32</f>
        <v>Student 31</v>
      </c>
      <c r="B32" s="27"/>
      <c r="C32" s="28" t="b">
        <f t="shared" si="0"/>
        <v>0</v>
      </c>
      <c r="D32" s="29" t="str">
        <f t="shared" si="1"/>
        <v/>
      </c>
      <c r="E32" s="6"/>
      <c r="F32" s="31"/>
      <c r="H32" s="7"/>
    </row>
    <row r="33" spans="1:8" x14ac:dyDescent="0.25">
      <c r="A33" s="21" t="str">
        <f>'Front Page'!A33</f>
        <v>Student 32</v>
      </c>
      <c r="B33" s="19"/>
      <c r="C33" s="12" t="b">
        <f t="shared" si="0"/>
        <v>0</v>
      </c>
      <c r="D33" s="14" t="str">
        <f t="shared" si="1"/>
        <v/>
      </c>
      <c r="E33" s="6"/>
      <c r="F33" s="31"/>
      <c r="H33" s="7"/>
    </row>
    <row r="34" spans="1:8" x14ac:dyDescent="0.25">
      <c r="A34" s="23" t="str">
        <f>'Front Page'!A34</f>
        <v>Student 33</v>
      </c>
      <c r="B34" s="27"/>
      <c r="C34" s="28" t="b">
        <f t="shared" si="0"/>
        <v>0</v>
      </c>
      <c r="D34" s="29" t="str">
        <f t="shared" si="1"/>
        <v/>
      </c>
      <c r="E34" s="6"/>
      <c r="F34" s="31"/>
      <c r="H34" s="7"/>
    </row>
    <row r="35" spans="1:8" x14ac:dyDescent="0.25">
      <c r="A35" s="21" t="str">
        <f>'Front Page'!A35</f>
        <v>Student 34</v>
      </c>
      <c r="B35" s="19"/>
      <c r="C35" s="12" t="b">
        <f t="shared" si="0"/>
        <v>0</v>
      </c>
      <c r="D35" s="14" t="str">
        <f t="shared" si="1"/>
        <v/>
      </c>
      <c r="E35" s="6"/>
      <c r="F35" s="31"/>
      <c r="H35" s="7"/>
    </row>
    <row r="36" spans="1:8" x14ac:dyDescent="0.25">
      <c r="A36" s="23" t="str">
        <f>'Front Page'!A36</f>
        <v>Student 35</v>
      </c>
      <c r="B36" s="27"/>
      <c r="C36" s="28" t="b">
        <f t="shared" si="0"/>
        <v>0</v>
      </c>
      <c r="D36" s="29" t="str">
        <f t="shared" si="1"/>
        <v/>
      </c>
      <c r="E36" s="6"/>
      <c r="F36" s="31"/>
      <c r="H36" s="7"/>
    </row>
    <row r="37" spans="1:8" x14ac:dyDescent="0.25">
      <c r="A37" s="21" t="str">
        <f>'Front Page'!A37</f>
        <v>Student 36</v>
      </c>
      <c r="B37" s="19"/>
      <c r="C37" s="12" t="b">
        <f t="shared" si="0"/>
        <v>0</v>
      </c>
      <c r="D37" s="14" t="str">
        <f t="shared" si="1"/>
        <v/>
      </c>
      <c r="E37" s="6"/>
      <c r="F37" s="31"/>
      <c r="H37" s="7"/>
    </row>
    <row r="38" spans="1:8" x14ac:dyDescent="0.25">
      <c r="A38" s="23" t="str">
        <f>'Front Page'!A38</f>
        <v>Student 37</v>
      </c>
      <c r="B38" s="27"/>
      <c r="C38" s="28" t="b">
        <f t="shared" si="0"/>
        <v>0</v>
      </c>
      <c r="D38" s="29" t="str">
        <f t="shared" si="1"/>
        <v/>
      </c>
      <c r="E38" s="6"/>
      <c r="F38" s="31"/>
      <c r="H38" s="7"/>
    </row>
    <row r="39" spans="1:8" x14ac:dyDescent="0.25">
      <c r="A39" s="21" t="str">
        <f>'Front Page'!A39</f>
        <v>Student 38</v>
      </c>
      <c r="B39" s="19"/>
      <c r="C39" s="12" t="b">
        <f t="shared" si="0"/>
        <v>0</v>
      </c>
      <c r="D39" s="14" t="str">
        <f t="shared" si="1"/>
        <v/>
      </c>
      <c r="E39" s="6"/>
      <c r="F39" s="31"/>
      <c r="H39" s="7"/>
    </row>
    <row r="40" spans="1:8" x14ac:dyDescent="0.25">
      <c r="A40" s="23" t="str">
        <f>'Front Page'!A40</f>
        <v>Student 39</v>
      </c>
      <c r="B40" s="27"/>
      <c r="C40" s="28" t="b">
        <f t="shared" si="0"/>
        <v>0</v>
      </c>
      <c r="D40" s="29" t="str">
        <f t="shared" si="1"/>
        <v/>
      </c>
      <c r="E40" s="6"/>
      <c r="F40" s="31"/>
      <c r="H40" s="7"/>
    </row>
    <row r="41" spans="1:8" ht="16.5" thickBot="1" x14ac:dyDescent="0.3">
      <c r="A41" s="22" t="str">
        <f>'Front Page'!A41</f>
        <v>Student 40</v>
      </c>
      <c r="B41" s="20"/>
      <c r="C41" s="13" t="b">
        <f t="shared" si="0"/>
        <v>0</v>
      </c>
      <c r="D41" s="15" t="str">
        <f t="shared" si="1"/>
        <v/>
      </c>
      <c r="E41" s="6"/>
      <c r="F41" s="31"/>
      <c r="H41" s="7"/>
    </row>
    <row r="42" spans="1:8" ht="16.5" thickTop="1" x14ac:dyDescent="0.25"/>
  </sheetData>
  <sheetProtection sheet="1" objects="1" scenarios="1"/>
  <dataValidations count="1">
    <dataValidation type="list" allowBlank="1" showInputMessage="1" showErrorMessage="1" sqref="B2:B41">
      <formula1>$F$2:$F$6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1" sqref="B11"/>
    </sheetView>
  </sheetViews>
  <sheetFormatPr defaultColWidth="10.875" defaultRowHeight="15.75" x14ac:dyDescent="0.25"/>
  <cols>
    <col min="1" max="1" width="20.625" style="11" customWidth="1"/>
    <col min="2" max="2" width="83.5" style="5" bestFit="1" customWidth="1"/>
    <col min="3" max="3" width="10.875" style="11" hidden="1" customWidth="1"/>
    <col min="4" max="4" width="10.875" style="54" customWidth="1"/>
    <col min="5" max="5" width="83.5" style="66" hidden="1" customWidth="1"/>
    <col min="6" max="6" width="65" style="9" bestFit="1" customWidth="1"/>
    <col min="7" max="7" width="10.875" style="3"/>
    <col min="8" max="8" width="58.5" style="9" bestFit="1" customWidth="1"/>
    <col min="9" max="9" width="58.5" style="5" bestFit="1" customWidth="1"/>
    <col min="10" max="11" width="96.625" style="5" bestFit="1" customWidth="1"/>
    <col min="12" max="12" width="66" style="5" bestFit="1" customWidth="1"/>
    <col min="13" max="16384" width="10.875" style="5"/>
  </cols>
  <sheetData>
    <row r="1" spans="1:9" ht="32.1" customHeight="1" thickTop="1" thickBot="1" x14ac:dyDescent="0.3">
      <c r="A1" s="95">
        <v>8.1300000000000008</v>
      </c>
      <c r="B1" s="16" t="s">
        <v>192</v>
      </c>
      <c r="C1" s="17"/>
      <c r="D1" s="51" t="s">
        <v>43</v>
      </c>
      <c r="F1" s="4"/>
      <c r="H1" s="4"/>
    </row>
    <row r="2" spans="1:9" ht="16.5" thickTop="1" x14ac:dyDescent="0.25">
      <c r="A2" s="56" t="str">
        <f>'Front Page'!A2</f>
        <v>Student 1</v>
      </c>
      <c r="B2" s="24"/>
      <c r="C2" s="28" t="b">
        <f t="shared" ref="C2:C41" si="0">IF(B2="5 - Always demonstrates responsibility, involvement, self-control and caring for self and others",5, IF(B2="4 - Often demonstrates responsibility, involvement, self-control and caring for self and others",4, IF(B2="3 - Sometimes demonstrates responsibility, involvement, self-control and caring for self and others",3, IF(B2="2 - Seldom demonstrates responsibility, involvement, self-control and caring for self and others", 2, IF(B2="1 - Has difficulty demonstrating responsibility, involvement, self-control and caring for self and others", 1)))))</f>
        <v>0</v>
      </c>
      <c r="D2" s="68" t="str">
        <f t="shared" ref="D2:D41" si="1">IFERROR(AVERAGE(C2), "")</f>
        <v/>
      </c>
      <c r="E2" s="11" t="s">
        <v>193</v>
      </c>
      <c r="F2" s="7"/>
      <c r="H2" s="7"/>
      <c r="I2" s="7"/>
    </row>
    <row r="3" spans="1:9" x14ac:dyDescent="0.25">
      <c r="A3" s="57" t="str">
        <f>'Front Page'!A3</f>
        <v>Student 2</v>
      </c>
      <c r="B3" s="19"/>
      <c r="C3" s="12" t="b">
        <f t="shared" si="0"/>
        <v>0</v>
      </c>
      <c r="D3" s="52" t="str">
        <f t="shared" si="1"/>
        <v/>
      </c>
      <c r="E3" s="11" t="s">
        <v>194</v>
      </c>
      <c r="F3" s="7"/>
      <c r="H3" s="7"/>
      <c r="I3" s="7"/>
    </row>
    <row r="4" spans="1:9" x14ac:dyDescent="0.25">
      <c r="A4" s="56" t="str">
        <f>'Front Page'!A4</f>
        <v>Student 3</v>
      </c>
      <c r="B4" s="27"/>
      <c r="C4" s="28" t="b">
        <f t="shared" si="0"/>
        <v>0</v>
      </c>
      <c r="D4" s="68" t="str">
        <f t="shared" si="1"/>
        <v/>
      </c>
      <c r="E4" s="11" t="s">
        <v>195</v>
      </c>
      <c r="F4" s="7"/>
      <c r="H4" s="7"/>
      <c r="I4" s="7"/>
    </row>
    <row r="5" spans="1:9" x14ac:dyDescent="0.25">
      <c r="A5" s="57" t="str">
        <f>'Front Page'!A5</f>
        <v>Student 4</v>
      </c>
      <c r="B5" s="19"/>
      <c r="C5" s="12" t="b">
        <f t="shared" si="0"/>
        <v>0</v>
      </c>
      <c r="D5" s="52" t="str">
        <f t="shared" si="1"/>
        <v/>
      </c>
      <c r="E5" s="11" t="s">
        <v>196</v>
      </c>
      <c r="F5" s="7"/>
      <c r="H5" s="7"/>
      <c r="I5" s="7"/>
    </row>
    <row r="6" spans="1:9" x14ac:dyDescent="0.25">
      <c r="A6" s="56" t="str">
        <f>'Front Page'!A6</f>
        <v>Student 5</v>
      </c>
      <c r="B6" s="27"/>
      <c r="C6" s="28" t="b">
        <f t="shared" si="0"/>
        <v>0</v>
      </c>
      <c r="D6" s="68" t="str">
        <f t="shared" si="1"/>
        <v/>
      </c>
      <c r="E6" s="11" t="s">
        <v>197</v>
      </c>
      <c r="F6" s="7"/>
      <c r="H6" s="7"/>
    </row>
    <row r="7" spans="1:9" x14ac:dyDescent="0.25">
      <c r="A7" s="57" t="str">
        <f>'Front Page'!A7</f>
        <v>Student 6</v>
      </c>
      <c r="B7" s="19"/>
      <c r="C7" s="12" t="b">
        <f t="shared" si="0"/>
        <v>0</v>
      </c>
      <c r="D7" s="52" t="str">
        <f t="shared" si="1"/>
        <v/>
      </c>
      <c r="E7" s="110"/>
      <c r="F7" s="7"/>
      <c r="H7" s="7"/>
    </row>
    <row r="8" spans="1:9" x14ac:dyDescent="0.25">
      <c r="A8" s="56" t="str">
        <f>'Front Page'!A8</f>
        <v>Student 7</v>
      </c>
      <c r="B8" s="27"/>
      <c r="C8" s="28" t="b">
        <f t="shared" si="0"/>
        <v>0</v>
      </c>
      <c r="D8" s="68" t="str">
        <f t="shared" si="1"/>
        <v/>
      </c>
      <c r="E8" s="110"/>
      <c r="F8" s="7"/>
      <c r="H8" s="7"/>
    </row>
    <row r="9" spans="1:9" x14ac:dyDescent="0.25">
      <c r="A9" s="57" t="str">
        <f>'Front Page'!A9</f>
        <v>Student 8</v>
      </c>
      <c r="B9" s="19"/>
      <c r="C9" s="12" t="b">
        <f t="shared" si="0"/>
        <v>0</v>
      </c>
      <c r="D9" s="52" t="str">
        <f t="shared" si="1"/>
        <v/>
      </c>
      <c r="E9" s="110"/>
      <c r="F9" s="7"/>
      <c r="H9" s="7"/>
    </row>
    <row r="10" spans="1:9" x14ac:dyDescent="0.25">
      <c r="A10" s="56" t="str">
        <f>'Front Page'!A10</f>
        <v>Student 9</v>
      </c>
      <c r="B10" s="27"/>
      <c r="C10" s="28" t="b">
        <f t="shared" si="0"/>
        <v>0</v>
      </c>
      <c r="D10" s="68" t="str">
        <f t="shared" si="1"/>
        <v/>
      </c>
      <c r="E10" s="110"/>
      <c r="F10" s="7"/>
      <c r="H10" s="7"/>
    </row>
    <row r="11" spans="1:9" x14ac:dyDescent="0.25">
      <c r="A11" s="57" t="str">
        <f>'Front Page'!A11</f>
        <v>Student 10</v>
      </c>
      <c r="B11" s="19"/>
      <c r="C11" s="12" t="b">
        <f t="shared" si="0"/>
        <v>0</v>
      </c>
      <c r="D11" s="52" t="str">
        <f t="shared" si="1"/>
        <v/>
      </c>
      <c r="E11" s="110"/>
      <c r="F11" s="7"/>
      <c r="H11" s="7"/>
    </row>
    <row r="12" spans="1:9" x14ac:dyDescent="0.25">
      <c r="A12" s="56" t="str">
        <f>'Front Page'!A12</f>
        <v>Student 11</v>
      </c>
      <c r="B12" s="27"/>
      <c r="C12" s="28" t="b">
        <f t="shared" si="0"/>
        <v>0</v>
      </c>
      <c r="D12" s="68" t="str">
        <f t="shared" si="1"/>
        <v/>
      </c>
      <c r="E12" s="110"/>
      <c r="F12" s="7"/>
      <c r="H12" s="7"/>
    </row>
    <row r="13" spans="1:9" x14ac:dyDescent="0.25">
      <c r="A13" s="57" t="str">
        <f>'Front Page'!A13</f>
        <v>Student 12</v>
      </c>
      <c r="B13" s="19"/>
      <c r="C13" s="12" t="b">
        <f t="shared" si="0"/>
        <v>0</v>
      </c>
      <c r="D13" s="52" t="str">
        <f t="shared" si="1"/>
        <v/>
      </c>
      <c r="E13" s="110"/>
      <c r="F13" s="7"/>
      <c r="H13" s="7"/>
    </row>
    <row r="14" spans="1:9" x14ac:dyDescent="0.25">
      <c r="A14" s="56" t="str">
        <f>'Front Page'!A14</f>
        <v>Student 13</v>
      </c>
      <c r="B14" s="27"/>
      <c r="C14" s="28" t="b">
        <f t="shared" si="0"/>
        <v>0</v>
      </c>
      <c r="D14" s="68" t="str">
        <f t="shared" si="1"/>
        <v/>
      </c>
      <c r="E14" s="110"/>
      <c r="F14" s="7"/>
      <c r="H14" s="7"/>
    </row>
    <row r="15" spans="1:9" x14ac:dyDescent="0.25">
      <c r="A15" s="57" t="str">
        <f>'Front Page'!A15</f>
        <v>Student 14</v>
      </c>
      <c r="B15" s="19"/>
      <c r="C15" s="12" t="b">
        <f t="shared" si="0"/>
        <v>0</v>
      </c>
      <c r="D15" s="52" t="str">
        <f t="shared" si="1"/>
        <v/>
      </c>
      <c r="E15" s="110"/>
      <c r="F15" s="7"/>
      <c r="H15" s="7"/>
    </row>
    <row r="16" spans="1:9" x14ac:dyDescent="0.25">
      <c r="A16" s="56" t="str">
        <f>'Front Page'!A16</f>
        <v>Student 15</v>
      </c>
      <c r="B16" s="27"/>
      <c r="C16" s="28" t="b">
        <f t="shared" si="0"/>
        <v>0</v>
      </c>
      <c r="D16" s="68" t="str">
        <f t="shared" si="1"/>
        <v/>
      </c>
      <c r="E16" s="110"/>
      <c r="F16" s="7"/>
      <c r="H16" s="7"/>
    </row>
    <row r="17" spans="1:8" x14ac:dyDescent="0.25">
      <c r="A17" s="57" t="str">
        <f>'Front Page'!A17</f>
        <v>Student 16</v>
      </c>
      <c r="B17" s="19"/>
      <c r="C17" s="12" t="b">
        <f t="shared" si="0"/>
        <v>0</v>
      </c>
      <c r="D17" s="52" t="str">
        <f t="shared" si="1"/>
        <v/>
      </c>
      <c r="E17" s="110"/>
      <c r="F17" s="7"/>
      <c r="H17" s="7"/>
    </row>
    <row r="18" spans="1:8" x14ac:dyDescent="0.25">
      <c r="A18" s="56" t="str">
        <f>'Front Page'!A18</f>
        <v>Student 17</v>
      </c>
      <c r="B18" s="27"/>
      <c r="C18" s="28" t="b">
        <f t="shared" si="0"/>
        <v>0</v>
      </c>
      <c r="D18" s="68" t="str">
        <f t="shared" si="1"/>
        <v/>
      </c>
      <c r="E18" s="110"/>
      <c r="F18" s="7"/>
      <c r="H18" s="7"/>
    </row>
    <row r="19" spans="1:8" x14ac:dyDescent="0.25">
      <c r="A19" s="57" t="str">
        <f>'Front Page'!A19</f>
        <v>Student 18</v>
      </c>
      <c r="B19" s="19"/>
      <c r="C19" s="12" t="b">
        <f t="shared" si="0"/>
        <v>0</v>
      </c>
      <c r="D19" s="52" t="str">
        <f t="shared" si="1"/>
        <v/>
      </c>
      <c r="E19" s="110"/>
      <c r="F19" s="7"/>
      <c r="H19" s="7"/>
    </row>
    <row r="20" spans="1:8" x14ac:dyDescent="0.25">
      <c r="A20" s="56" t="str">
        <f>'Front Page'!A20</f>
        <v>Student 19</v>
      </c>
      <c r="B20" s="27"/>
      <c r="C20" s="28" t="b">
        <f t="shared" si="0"/>
        <v>0</v>
      </c>
      <c r="D20" s="68" t="str">
        <f t="shared" si="1"/>
        <v/>
      </c>
      <c r="E20" s="110"/>
      <c r="F20" s="7"/>
      <c r="H20" s="7"/>
    </row>
    <row r="21" spans="1:8" x14ac:dyDescent="0.25">
      <c r="A21" s="57" t="str">
        <f>'Front Page'!A21</f>
        <v>Student 20</v>
      </c>
      <c r="B21" s="19"/>
      <c r="C21" s="12" t="b">
        <f t="shared" si="0"/>
        <v>0</v>
      </c>
      <c r="D21" s="52" t="str">
        <f t="shared" si="1"/>
        <v/>
      </c>
      <c r="E21" s="110"/>
      <c r="F21" s="7"/>
      <c r="H21" s="7"/>
    </row>
    <row r="22" spans="1:8" x14ac:dyDescent="0.25">
      <c r="A22" s="56" t="str">
        <f>'Front Page'!A22</f>
        <v>Student 21</v>
      </c>
      <c r="B22" s="27"/>
      <c r="C22" s="28" t="b">
        <f t="shared" si="0"/>
        <v>0</v>
      </c>
      <c r="D22" s="68" t="str">
        <f t="shared" si="1"/>
        <v/>
      </c>
      <c r="E22" s="110"/>
      <c r="F22" s="7"/>
      <c r="H22" s="7"/>
    </row>
    <row r="23" spans="1:8" x14ac:dyDescent="0.25">
      <c r="A23" s="57" t="str">
        <f>'Front Page'!A23</f>
        <v>Student 22</v>
      </c>
      <c r="B23" s="19"/>
      <c r="C23" s="12" t="b">
        <f t="shared" si="0"/>
        <v>0</v>
      </c>
      <c r="D23" s="52" t="str">
        <f t="shared" si="1"/>
        <v/>
      </c>
      <c r="E23" s="110"/>
      <c r="F23" s="7"/>
      <c r="H23" s="7"/>
    </row>
    <row r="24" spans="1:8" x14ac:dyDescent="0.25">
      <c r="A24" s="56" t="str">
        <f>'Front Page'!A24</f>
        <v>Student 23</v>
      </c>
      <c r="B24" s="27"/>
      <c r="C24" s="28" t="b">
        <f t="shared" si="0"/>
        <v>0</v>
      </c>
      <c r="D24" s="68" t="str">
        <f t="shared" si="1"/>
        <v/>
      </c>
      <c r="E24" s="110"/>
      <c r="F24" s="7"/>
      <c r="H24" s="7"/>
    </row>
    <row r="25" spans="1:8" x14ac:dyDescent="0.25">
      <c r="A25" s="57" t="str">
        <f>'Front Page'!A25</f>
        <v>Student 24</v>
      </c>
      <c r="B25" s="19"/>
      <c r="C25" s="12" t="b">
        <f t="shared" si="0"/>
        <v>0</v>
      </c>
      <c r="D25" s="52" t="str">
        <f t="shared" si="1"/>
        <v/>
      </c>
      <c r="E25" s="110"/>
      <c r="F25" s="7"/>
      <c r="H25" s="7"/>
    </row>
    <row r="26" spans="1:8" x14ac:dyDescent="0.25">
      <c r="A26" s="56" t="str">
        <f>'Front Page'!A26</f>
        <v>Student 25</v>
      </c>
      <c r="B26" s="27"/>
      <c r="C26" s="28" t="b">
        <f t="shared" si="0"/>
        <v>0</v>
      </c>
      <c r="D26" s="68" t="str">
        <f t="shared" si="1"/>
        <v/>
      </c>
      <c r="E26" s="110"/>
      <c r="F26" s="7"/>
      <c r="H26" s="7"/>
    </row>
    <row r="27" spans="1:8" x14ac:dyDescent="0.25">
      <c r="A27" s="57" t="str">
        <f>'Front Page'!A27</f>
        <v>Student 26</v>
      </c>
      <c r="B27" s="19"/>
      <c r="C27" s="12" t="b">
        <f t="shared" si="0"/>
        <v>0</v>
      </c>
      <c r="D27" s="52" t="str">
        <f t="shared" si="1"/>
        <v/>
      </c>
      <c r="E27" s="110"/>
      <c r="F27" s="7"/>
      <c r="H27" s="7"/>
    </row>
    <row r="28" spans="1:8" x14ac:dyDescent="0.25">
      <c r="A28" s="56" t="str">
        <f>'Front Page'!A28</f>
        <v>Student 27</v>
      </c>
      <c r="B28" s="27"/>
      <c r="C28" s="28" t="b">
        <f t="shared" si="0"/>
        <v>0</v>
      </c>
      <c r="D28" s="68" t="str">
        <f t="shared" si="1"/>
        <v/>
      </c>
      <c r="E28" s="110"/>
      <c r="F28" s="7"/>
      <c r="H28" s="7"/>
    </row>
    <row r="29" spans="1:8" x14ac:dyDescent="0.25">
      <c r="A29" s="57" t="str">
        <f>'Front Page'!A29</f>
        <v>Student 28</v>
      </c>
      <c r="B29" s="19"/>
      <c r="C29" s="12" t="b">
        <f t="shared" si="0"/>
        <v>0</v>
      </c>
      <c r="D29" s="52" t="str">
        <f t="shared" si="1"/>
        <v/>
      </c>
      <c r="E29" s="110"/>
      <c r="F29" s="7"/>
      <c r="H29" s="7"/>
    </row>
    <row r="30" spans="1:8" x14ac:dyDescent="0.25">
      <c r="A30" s="56" t="str">
        <f>'Front Page'!A30</f>
        <v>Student 29</v>
      </c>
      <c r="B30" s="27"/>
      <c r="C30" s="28" t="b">
        <f t="shared" si="0"/>
        <v>0</v>
      </c>
      <c r="D30" s="68" t="str">
        <f t="shared" si="1"/>
        <v/>
      </c>
      <c r="E30" s="110"/>
      <c r="F30" s="7"/>
      <c r="H30" s="7"/>
    </row>
    <row r="31" spans="1:8" x14ac:dyDescent="0.25">
      <c r="A31" s="57" t="str">
        <f>'Front Page'!A31</f>
        <v>Student 30</v>
      </c>
      <c r="B31" s="19"/>
      <c r="C31" s="12" t="b">
        <f t="shared" si="0"/>
        <v>0</v>
      </c>
      <c r="D31" s="52" t="str">
        <f t="shared" si="1"/>
        <v/>
      </c>
      <c r="E31" s="110"/>
      <c r="F31" s="7"/>
      <c r="H31" s="7"/>
    </row>
    <row r="32" spans="1:8" x14ac:dyDescent="0.25">
      <c r="A32" s="56" t="str">
        <f>'Front Page'!A32</f>
        <v>Student 31</v>
      </c>
      <c r="B32" s="27"/>
      <c r="C32" s="28" t="b">
        <f t="shared" si="0"/>
        <v>0</v>
      </c>
      <c r="D32" s="68" t="str">
        <f t="shared" si="1"/>
        <v/>
      </c>
      <c r="E32" s="110"/>
      <c r="F32" s="7"/>
      <c r="H32" s="7"/>
    </row>
    <row r="33" spans="1:8" x14ac:dyDescent="0.25">
      <c r="A33" s="57" t="str">
        <f>'Front Page'!A33</f>
        <v>Student 32</v>
      </c>
      <c r="B33" s="19"/>
      <c r="C33" s="12" t="b">
        <f t="shared" si="0"/>
        <v>0</v>
      </c>
      <c r="D33" s="52" t="str">
        <f t="shared" si="1"/>
        <v/>
      </c>
      <c r="E33" s="110"/>
      <c r="F33" s="7"/>
      <c r="H33" s="7"/>
    </row>
    <row r="34" spans="1:8" x14ac:dyDescent="0.25">
      <c r="A34" s="56" t="str">
        <f>'Front Page'!A34</f>
        <v>Student 33</v>
      </c>
      <c r="B34" s="27"/>
      <c r="C34" s="28" t="b">
        <f t="shared" si="0"/>
        <v>0</v>
      </c>
      <c r="D34" s="68" t="str">
        <f t="shared" si="1"/>
        <v/>
      </c>
      <c r="E34" s="110"/>
      <c r="F34" s="7"/>
      <c r="H34" s="7"/>
    </row>
    <row r="35" spans="1:8" x14ac:dyDescent="0.25">
      <c r="A35" s="57" t="str">
        <f>'Front Page'!A35</f>
        <v>Student 34</v>
      </c>
      <c r="B35" s="19"/>
      <c r="C35" s="12" t="b">
        <f t="shared" si="0"/>
        <v>0</v>
      </c>
      <c r="D35" s="52" t="str">
        <f t="shared" si="1"/>
        <v/>
      </c>
      <c r="E35" s="110"/>
      <c r="F35" s="7"/>
      <c r="H35" s="7"/>
    </row>
    <row r="36" spans="1:8" x14ac:dyDescent="0.25">
      <c r="A36" s="56" t="str">
        <f>'Front Page'!A36</f>
        <v>Student 35</v>
      </c>
      <c r="B36" s="27"/>
      <c r="C36" s="28" t="b">
        <f t="shared" si="0"/>
        <v>0</v>
      </c>
      <c r="D36" s="68" t="str">
        <f t="shared" si="1"/>
        <v/>
      </c>
      <c r="E36" s="110"/>
      <c r="F36" s="7"/>
      <c r="H36" s="7"/>
    </row>
    <row r="37" spans="1:8" x14ac:dyDescent="0.25">
      <c r="A37" s="57" t="str">
        <f>'Front Page'!A37</f>
        <v>Student 36</v>
      </c>
      <c r="B37" s="19"/>
      <c r="C37" s="12" t="b">
        <f t="shared" si="0"/>
        <v>0</v>
      </c>
      <c r="D37" s="52" t="str">
        <f t="shared" si="1"/>
        <v/>
      </c>
      <c r="E37" s="110"/>
      <c r="F37" s="7"/>
      <c r="H37" s="7"/>
    </row>
    <row r="38" spans="1:8" x14ac:dyDescent="0.25">
      <c r="A38" s="56" t="str">
        <f>'Front Page'!A38</f>
        <v>Student 37</v>
      </c>
      <c r="B38" s="27"/>
      <c r="C38" s="28" t="b">
        <f t="shared" si="0"/>
        <v>0</v>
      </c>
      <c r="D38" s="68" t="str">
        <f t="shared" si="1"/>
        <v/>
      </c>
      <c r="E38" s="110"/>
      <c r="F38" s="7"/>
      <c r="H38" s="7"/>
    </row>
    <row r="39" spans="1:8" x14ac:dyDescent="0.25">
      <c r="A39" s="57" t="str">
        <f>'Front Page'!A39</f>
        <v>Student 38</v>
      </c>
      <c r="B39" s="19"/>
      <c r="C39" s="12" t="b">
        <f t="shared" si="0"/>
        <v>0</v>
      </c>
      <c r="D39" s="52" t="str">
        <f t="shared" si="1"/>
        <v/>
      </c>
      <c r="E39" s="110"/>
      <c r="F39" s="7"/>
      <c r="H39" s="7"/>
    </row>
    <row r="40" spans="1:8" x14ac:dyDescent="0.25">
      <c r="A40" s="56" t="str">
        <f>'Front Page'!A40</f>
        <v>Student 39</v>
      </c>
      <c r="B40" s="27"/>
      <c r="C40" s="28" t="b">
        <f t="shared" si="0"/>
        <v>0</v>
      </c>
      <c r="D40" s="68" t="str">
        <f t="shared" si="1"/>
        <v/>
      </c>
      <c r="E40" s="110"/>
      <c r="F40" s="7"/>
      <c r="H40" s="7"/>
    </row>
    <row r="41" spans="1:8" ht="16.5" thickBot="1" x14ac:dyDescent="0.3">
      <c r="A41" s="58" t="str">
        <f>'Front Page'!A41</f>
        <v>Student 40</v>
      </c>
      <c r="B41" s="20"/>
      <c r="C41" s="13" t="b">
        <f t="shared" si="0"/>
        <v>0</v>
      </c>
      <c r="D41" s="53" t="str">
        <f t="shared" si="1"/>
        <v/>
      </c>
      <c r="E41" s="110"/>
      <c r="F41" s="7"/>
      <c r="H41" s="7"/>
    </row>
    <row r="42" spans="1:8" ht="16.5" thickTop="1" x14ac:dyDescent="0.25"/>
  </sheetData>
  <dataValidations count="1">
    <dataValidation type="list" allowBlank="1" showInputMessage="1" showErrorMessage="1" sqref="B2:B41">
      <formula1>$E$2:$E$6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0" sqref="B10"/>
    </sheetView>
  </sheetViews>
  <sheetFormatPr defaultColWidth="10.875" defaultRowHeight="15.75" x14ac:dyDescent="0.25"/>
  <cols>
    <col min="1" max="1" width="20.625" style="5" customWidth="1"/>
    <col min="2" max="2" width="67.875" style="5" bestFit="1" customWidth="1"/>
    <col min="3" max="3" width="0" style="11" hidden="1" customWidth="1"/>
    <col min="4" max="4" width="10.875" style="8" customWidth="1"/>
    <col min="5" max="5" width="12.125" style="3" customWidth="1"/>
    <col min="6" max="6" width="66.375" style="9" hidden="1" customWidth="1"/>
    <col min="7" max="7" width="10.875" style="3"/>
    <col min="8" max="8" width="58.5" style="9" bestFit="1" customWidth="1"/>
    <col min="9" max="9" width="58.5" style="5" bestFit="1" customWidth="1"/>
    <col min="10" max="11" width="96.625" style="5" bestFit="1" customWidth="1"/>
    <col min="12" max="12" width="66" style="5" bestFit="1" customWidth="1"/>
    <col min="13" max="16384" width="10.875" style="5"/>
  </cols>
  <sheetData>
    <row r="1" spans="1:9" ht="32.1" customHeight="1" thickTop="1" thickBot="1" x14ac:dyDescent="0.3">
      <c r="A1" s="1">
        <v>8.14</v>
      </c>
      <c r="B1" s="16" t="s">
        <v>198</v>
      </c>
      <c r="C1" s="17"/>
      <c r="D1" s="18" t="s">
        <v>43</v>
      </c>
      <c r="F1" s="4"/>
      <c r="H1" s="4"/>
    </row>
    <row r="2" spans="1:9" ht="16.5" thickTop="1" x14ac:dyDescent="0.25">
      <c r="A2" s="23" t="str">
        <f>'Front Page'!A2</f>
        <v>Student 1</v>
      </c>
      <c r="B2" s="24"/>
      <c r="C2" s="25" t="b">
        <f>IF(B2="5 - Can discuss in detail why movement initiatives are important in society today",5, IF(B2="4 - Understands that physical movement initiatives have a purpose in society",4, IF(B2="3 - Can describe movement initiatives that are present in today's society",3, IF(B2="2 - Can list some movement initiatives with some prompting", 2, IF(B2="1 - Cannot discuss or list any movement initiatives in society", 1)))))</f>
        <v>0</v>
      </c>
      <c r="D2" s="26" t="str">
        <f>IFERROR(AVERAGE(C2), "")</f>
        <v/>
      </c>
      <c r="E2" s="6"/>
      <c r="F2" s="7" t="s">
        <v>187</v>
      </c>
      <c r="H2" s="7"/>
      <c r="I2" s="7"/>
    </row>
    <row r="3" spans="1:9" x14ac:dyDescent="0.25">
      <c r="A3" s="21" t="str">
        <f>'Front Page'!A3</f>
        <v>Student 2</v>
      </c>
      <c r="B3" s="19"/>
      <c r="C3" s="12" t="b">
        <f t="shared" ref="C3:C41" si="0">IF(B3="5 - Can discuss in detail why movement initiatives are important in society today",5, IF(B3="4 - Understands that physical movement initiatives have a purpose in society",4, IF(B3="3 - Can describe movement initiatives that are present in today's society",3, IF(B3="2 - Can list some movement initiatives with some prompting", 2, IF(B3="1 - Cannot discuss or list any movement initiatives in society", 1)))))</f>
        <v>0</v>
      </c>
      <c r="D3" s="14" t="str">
        <f t="shared" ref="D3:D41" si="1">IFERROR(AVERAGE(C3), "")</f>
        <v/>
      </c>
      <c r="E3" s="6"/>
      <c r="F3" s="7" t="s">
        <v>188</v>
      </c>
      <c r="H3" s="7"/>
      <c r="I3" s="7"/>
    </row>
    <row r="4" spans="1:9" x14ac:dyDescent="0.25">
      <c r="A4" s="23" t="str">
        <f>'Front Page'!A4</f>
        <v>Student 3</v>
      </c>
      <c r="B4" s="27"/>
      <c r="C4" s="28" t="b">
        <f t="shared" si="0"/>
        <v>0</v>
      </c>
      <c r="D4" s="29" t="str">
        <f t="shared" si="1"/>
        <v/>
      </c>
      <c r="E4" s="6"/>
      <c r="F4" s="7" t="s">
        <v>189</v>
      </c>
      <c r="H4" s="7"/>
      <c r="I4" s="7"/>
    </row>
    <row r="5" spans="1:9" x14ac:dyDescent="0.25">
      <c r="A5" s="21" t="str">
        <f>'Front Page'!A5</f>
        <v>Student 4</v>
      </c>
      <c r="B5" s="19"/>
      <c r="C5" s="12" t="b">
        <f t="shared" si="0"/>
        <v>0</v>
      </c>
      <c r="D5" s="14" t="str">
        <f t="shared" si="1"/>
        <v/>
      </c>
      <c r="E5" s="6"/>
      <c r="F5" s="7" t="s">
        <v>190</v>
      </c>
      <c r="H5" s="7"/>
      <c r="I5" s="7"/>
    </row>
    <row r="6" spans="1:9" x14ac:dyDescent="0.25">
      <c r="A6" s="23" t="str">
        <f>'Front Page'!A6</f>
        <v>Student 5</v>
      </c>
      <c r="B6" s="27"/>
      <c r="C6" s="28" t="b">
        <f t="shared" si="0"/>
        <v>0</v>
      </c>
      <c r="D6" s="29" t="str">
        <f t="shared" si="1"/>
        <v/>
      </c>
      <c r="E6" s="6"/>
      <c r="F6" s="7" t="s">
        <v>191</v>
      </c>
      <c r="H6" s="7"/>
    </row>
    <row r="7" spans="1:9" x14ac:dyDescent="0.25">
      <c r="A7" s="21" t="str">
        <f>'Front Page'!A7</f>
        <v>Student 6</v>
      </c>
      <c r="B7" s="19"/>
      <c r="C7" s="12" t="b">
        <f t="shared" si="0"/>
        <v>0</v>
      </c>
      <c r="D7" s="14" t="str">
        <f t="shared" si="1"/>
        <v/>
      </c>
      <c r="E7" s="6"/>
      <c r="F7" s="7"/>
      <c r="H7" s="7"/>
    </row>
    <row r="8" spans="1:9" x14ac:dyDescent="0.25">
      <c r="A8" s="23" t="str">
        <f>'Front Page'!A8</f>
        <v>Student 7</v>
      </c>
      <c r="B8" s="27"/>
      <c r="C8" s="28" t="b">
        <f t="shared" si="0"/>
        <v>0</v>
      </c>
      <c r="D8" s="29" t="str">
        <f t="shared" si="1"/>
        <v/>
      </c>
      <c r="E8" s="6"/>
      <c r="F8" s="7"/>
      <c r="H8" s="7"/>
    </row>
    <row r="9" spans="1:9" x14ac:dyDescent="0.25">
      <c r="A9" s="21" t="str">
        <f>'Front Page'!A9</f>
        <v>Student 8</v>
      </c>
      <c r="B9" s="19"/>
      <c r="C9" s="12" t="b">
        <f t="shared" si="0"/>
        <v>0</v>
      </c>
      <c r="D9" s="14" t="str">
        <f t="shared" si="1"/>
        <v/>
      </c>
      <c r="E9" s="6"/>
      <c r="F9" s="7"/>
      <c r="H9" s="7"/>
    </row>
    <row r="10" spans="1:9" x14ac:dyDescent="0.25">
      <c r="A10" s="23" t="str">
        <f>'Front Page'!A10</f>
        <v>Student 9</v>
      </c>
      <c r="B10" s="27"/>
      <c r="C10" s="28" t="b">
        <f t="shared" si="0"/>
        <v>0</v>
      </c>
      <c r="D10" s="29" t="str">
        <f t="shared" si="1"/>
        <v/>
      </c>
      <c r="E10" s="6"/>
      <c r="F10" s="7"/>
      <c r="H10" s="7"/>
    </row>
    <row r="11" spans="1:9" x14ac:dyDescent="0.25">
      <c r="A11" s="21" t="str">
        <f>'Front Page'!A11</f>
        <v>Student 10</v>
      </c>
      <c r="B11" s="19"/>
      <c r="C11" s="12" t="b">
        <f t="shared" si="0"/>
        <v>0</v>
      </c>
      <c r="D11" s="14" t="str">
        <f t="shared" si="1"/>
        <v/>
      </c>
      <c r="E11" s="6"/>
      <c r="F11" s="7"/>
      <c r="H11" s="7"/>
    </row>
    <row r="12" spans="1:9" x14ac:dyDescent="0.25">
      <c r="A12" s="23" t="str">
        <f>'Front Page'!A12</f>
        <v>Student 11</v>
      </c>
      <c r="B12" s="27"/>
      <c r="C12" s="28" t="b">
        <f t="shared" si="0"/>
        <v>0</v>
      </c>
      <c r="D12" s="29" t="str">
        <f t="shared" si="1"/>
        <v/>
      </c>
      <c r="E12" s="6"/>
      <c r="F12" s="7"/>
      <c r="H12" s="7"/>
    </row>
    <row r="13" spans="1:9" x14ac:dyDescent="0.25">
      <c r="A13" s="21" t="str">
        <f>'Front Page'!A13</f>
        <v>Student 12</v>
      </c>
      <c r="B13" s="19"/>
      <c r="C13" s="12" t="b">
        <f t="shared" si="0"/>
        <v>0</v>
      </c>
      <c r="D13" s="14" t="str">
        <f t="shared" si="1"/>
        <v/>
      </c>
      <c r="E13" s="6"/>
      <c r="F13" s="7"/>
      <c r="H13" s="7"/>
    </row>
    <row r="14" spans="1:9" x14ac:dyDescent="0.25">
      <c r="A14" s="23" t="str">
        <f>'Front Page'!A14</f>
        <v>Student 13</v>
      </c>
      <c r="B14" s="27"/>
      <c r="C14" s="28" t="b">
        <f t="shared" si="0"/>
        <v>0</v>
      </c>
      <c r="D14" s="29" t="str">
        <f t="shared" si="1"/>
        <v/>
      </c>
      <c r="E14" s="6"/>
      <c r="F14" s="7"/>
      <c r="H14" s="7"/>
    </row>
    <row r="15" spans="1:9" x14ac:dyDescent="0.25">
      <c r="A15" s="21" t="str">
        <f>'Front Page'!A15</f>
        <v>Student 14</v>
      </c>
      <c r="B15" s="19"/>
      <c r="C15" s="12" t="b">
        <f t="shared" si="0"/>
        <v>0</v>
      </c>
      <c r="D15" s="14" t="str">
        <f t="shared" si="1"/>
        <v/>
      </c>
      <c r="E15" s="6"/>
      <c r="F15" s="7"/>
      <c r="H15" s="7"/>
    </row>
    <row r="16" spans="1:9" x14ac:dyDescent="0.25">
      <c r="A16" s="23" t="str">
        <f>'Front Page'!A16</f>
        <v>Student 15</v>
      </c>
      <c r="B16" s="27"/>
      <c r="C16" s="28" t="b">
        <f t="shared" si="0"/>
        <v>0</v>
      </c>
      <c r="D16" s="29" t="str">
        <f t="shared" si="1"/>
        <v/>
      </c>
      <c r="E16" s="6"/>
      <c r="F16" s="7"/>
      <c r="H16" s="7"/>
    </row>
    <row r="17" spans="1:8" x14ac:dyDescent="0.25">
      <c r="A17" s="21" t="str">
        <f>'Front Page'!A17</f>
        <v>Student 16</v>
      </c>
      <c r="B17" s="19"/>
      <c r="C17" s="12" t="b">
        <f t="shared" si="0"/>
        <v>0</v>
      </c>
      <c r="D17" s="14" t="str">
        <f t="shared" si="1"/>
        <v/>
      </c>
      <c r="E17" s="6"/>
      <c r="F17" s="7"/>
      <c r="H17" s="7"/>
    </row>
    <row r="18" spans="1:8" x14ac:dyDescent="0.25">
      <c r="A18" s="23" t="str">
        <f>'Front Page'!A18</f>
        <v>Student 17</v>
      </c>
      <c r="B18" s="27"/>
      <c r="C18" s="28" t="b">
        <f t="shared" si="0"/>
        <v>0</v>
      </c>
      <c r="D18" s="29" t="str">
        <f t="shared" si="1"/>
        <v/>
      </c>
      <c r="E18" s="6"/>
      <c r="F18" s="7"/>
      <c r="H18" s="7"/>
    </row>
    <row r="19" spans="1:8" x14ac:dyDescent="0.25">
      <c r="A19" s="21" t="str">
        <f>'Front Page'!A19</f>
        <v>Student 18</v>
      </c>
      <c r="B19" s="19"/>
      <c r="C19" s="12" t="b">
        <f t="shared" si="0"/>
        <v>0</v>
      </c>
      <c r="D19" s="14" t="str">
        <f t="shared" si="1"/>
        <v/>
      </c>
      <c r="E19" s="6"/>
      <c r="F19" s="7"/>
      <c r="H19" s="7"/>
    </row>
    <row r="20" spans="1:8" x14ac:dyDescent="0.25">
      <c r="A20" s="23" t="str">
        <f>'Front Page'!A20</f>
        <v>Student 19</v>
      </c>
      <c r="B20" s="27"/>
      <c r="C20" s="28" t="b">
        <f t="shared" si="0"/>
        <v>0</v>
      </c>
      <c r="D20" s="29" t="str">
        <f t="shared" si="1"/>
        <v/>
      </c>
      <c r="E20" s="6"/>
      <c r="F20" s="7"/>
      <c r="H20" s="7"/>
    </row>
    <row r="21" spans="1:8" x14ac:dyDescent="0.25">
      <c r="A21" s="21" t="str">
        <f>'Front Page'!A21</f>
        <v>Student 20</v>
      </c>
      <c r="B21" s="19"/>
      <c r="C21" s="12" t="b">
        <f t="shared" si="0"/>
        <v>0</v>
      </c>
      <c r="D21" s="14" t="str">
        <f t="shared" si="1"/>
        <v/>
      </c>
      <c r="E21" s="6"/>
      <c r="F21" s="7"/>
      <c r="H21" s="7"/>
    </row>
    <row r="22" spans="1:8" x14ac:dyDescent="0.25">
      <c r="A22" s="23" t="str">
        <f>'Front Page'!A22</f>
        <v>Student 21</v>
      </c>
      <c r="B22" s="27"/>
      <c r="C22" s="28" t="b">
        <f t="shared" si="0"/>
        <v>0</v>
      </c>
      <c r="D22" s="29" t="str">
        <f t="shared" si="1"/>
        <v/>
      </c>
      <c r="E22" s="6"/>
      <c r="F22" s="7"/>
      <c r="H22" s="7"/>
    </row>
    <row r="23" spans="1:8" x14ac:dyDescent="0.25">
      <c r="A23" s="21" t="str">
        <f>'Front Page'!A23</f>
        <v>Student 22</v>
      </c>
      <c r="B23" s="19"/>
      <c r="C23" s="12" t="b">
        <f t="shared" si="0"/>
        <v>0</v>
      </c>
      <c r="D23" s="14" t="str">
        <f t="shared" si="1"/>
        <v/>
      </c>
      <c r="E23" s="6"/>
      <c r="F23" s="7"/>
      <c r="H23" s="7"/>
    </row>
    <row r="24" spans="1:8" x14ac:dyDescent="0.25">
      <c r="A24" s="23" t="str">
        <f>'Front Page'!A24</f>
        <v>Student 23</v>
      </c>
      <c r="B24" s="27"/>
      <c r="C24" s="28" t="b">
        <f t="shared" si="0"/>
        <v>0</v>
      </c>
      <c r="D24" s="29" t="str">
        <f t="shared" si="1"/>
        <v/>
      </c>
      <c r="E24" s="6"/>
      <c r="F24" s="7"/>
      <c r="H24" s="7"/>
    </row>
    <row r="25" spans="1:8" x14ac:dyDescent="0.25">
      <c r="A25" s="21" t="str">
        <f>'Front Page'!A25</f>
        <v>Student 24</v>
      </c>
      <c r="B25" s="19"/>
      <c r="C25" s="12" t="b">
        <f t="shared" si="0"/>
        <v>0</v>
      </c>
      <c r="D25" s="14" t="str">
        <f t="shared" si="1"/>
        <v/>
      </c>
      <c r="E25" s="6"/>
      <c r="F25" s="7"/>
      <c r="H25" s="7"/>
    </row>
    <row r="26" spans="1:8" x14ac:dyDescent="0.25">
      <c r="A26" s="23" t="str">
        <f>'Front Page'!A26</f>
        <v>Student 25</v>
      </c>
      <c r="B26" s="27"/>
      <c r="C26" s="28" t="b">
        <f t="shared" si="0"/>
        <v>0</v>
      </c>
      <c r="D26" s="29" t="str">
        <f t="shared" si="1"/>
        <v/>
      </c>
      <c r="E26" s="6"/>
      <c r="F26" s="7"/>
      <c r="H26" s="7"/>
    </row>
    <row r="27" spans="1:8" x14ac:dyDescent="0.25">
      <c r="A27" s="21" t="str">
        <f>'Front Page'!A27</f>
        <v>Student 26</v>
      </c>
      <c r="B27" s="19"/>
      <c r="C27" s="12" t="b">
        <f t="shared" si="0"/>
        <v>0</v>
      </c>
      <c r="D27" s="14" t="str">
        <f t="shared" si="1"/>
        <v/>
      </c>
      <c r="E27" s="6"/>
      <c r="F27" s="7"/>
      <c r="H27" s="7"/>
    </row>
    <row r="28" spans="1:8" x14ac:dyDescent="0.25">
      <c r="A28" s="23" t="str">
        <f>'Front Page'!A28</f>
        <v>Student 27</v>
      </c>
      <c r="B28" s="27"/>
      <c r="C28" s="28" t="b">
        <f t="shared" si="0"/>
        <v>0</v>
      </c>
      <c r="D28" s="29" t="str">
        <f t="shared" si="1"/>
        <v/>
      </c>
      <c r="E28" s="6"/>
      <c r="F28" s="7"/>
      <c r="H28" s="7"/>
    </row>
    <row r="29" spans="1:8" x14ac:dyDescent="0.25">
      <c r="A29" s="21" t="str">
        <f>'Front Page'!A29</f>
        <v>Student 28</v>
      </c>
      <c r="B29" s="19"/>
      <c r="C29" s="12" t="b">
        <f t="shared" si="0"/>
        <v>0</v>
      </c>
      <c r="D29" s="14" t="str">
        <f t="shared" si="1"/>
        <v/>
      </c>
      <c r="E29" s="6"/>
      <c r="F29" s="7"/>
      <c r="H29" s="7"/>
    </row>
    <row r="30" spans="1:8" x14ac:dyDescent="0.25">
      <c r="A30" s="23" t="str">
        <f>'Front Page'!A30</f>
        <v>Student 29</v>
      </c>
      <c r="B30" s="27"/>
      <c r="C30" s="28" t="b">
        <f t="shared" si="0"/>
        <v>0</v>
      </c>
      <c r="D30" s="29" t="str">
        <f t="shared" si="1"/>
        <v/>
      </c>
      <c r="E30" s="6"/>
      <c r="F30" s="7"/>
      <c r="H30" s="7"/>
    </row>
    <row r="31" spans="1:8" x14ac:dyDescent="0.25">
      <c r="A31" s="21" t="str">
        <f>'Front Page'!A31</f>
        <v>Student 30</v>
      </c>
      <c r="B31" s="19"/>
      <c r="C31" s="12" t="b">
        <f t="shared" si="0"/>
        <v>0</v>
      </c>
      <c r="D31" s="14" t="str">
        <f t="shared" si="1"/>
        <v/>
      </c>
      <c r="E31" s="6"/>
      <c r="F31" s="7"/>
      <c r="H31" s="7"/>
    </row>
    <row r="32" spans="1:8" x14ac:dyDescent="0.25">
      <c r="A32" s="23" t="str">
        <f>'Front Page'!A32</f>
        <v>Student 31</v>
      </c>
      <c r="B32" s="27"/>
      <c r="C32" s="28" t="b">
        <f t="shared" si="0"/>
        <v>0</v>
      </c>
      <c r="D32" s="29" t="str">
        <f t="shared" si="1"/>
        <v/>
      </c>
      <c r="E32" s="6"/>
      <c r="F32" s="7"/>
      <c r="H32" s="7"/>
    </row>
    <row r="33" spans="1:8" x14ac:dyDescent="0.25">
      <c r="A33" s="21" t="str">
        <f>'Front Page'!A33</f>
        <v>Student 32</v>
      </c>
      <c r="B33" s="19"/>
      <c r="C33" s="12" t="b">
        <f t="shared" si="0"/>
        <v>0</v>
      </c>
      <c r="D33" s="14" t="str">
        <f t="shared" si="1"/>
        <v/>
      </c>
      <c r="E33" s="6"/>
      <c r="F33" s="7"/>
      <c r="H33" s="7"/>
    </row>
    <row r="34" spans="1:8" x14ac:dyDescent="0.25">
      <c r="A34" s="23" t="str">
        <f>'Front Page'!A34</f>
        <v>Student 33</v>
      </c>
      <c r="B34" s="27"/>
      <c r="C34" s="28" t="b">
        <f t="shared" si="0"/>
        <v>0</v>
      </c>
      <c r="D34" s="29" t="str">
        <f t="shared" si="1"/>
        <v/>
      </c>
      <c r="E34" s="6"/>
      <c r="F34" s="7"/>
      <c r="H34" s="7"/>
    </row>
    <row r="35" spans="1:8" x14ac:dyDescent="0.25">
      <c r="A35" s="21" t="str">
        <f>'Front Page'!A35</f>
        <v>Student 34</v>
      </c>
      <c r="B35" s="19"/>
      <c r="C35" s="12" t="b">
        <f t="shared" si="0"/>
        <v>0</v>
      </c>
      <c r="D35" s="14" t="str">
        <f t="shared" si="1"/>
        <v/>
      </c>
      <c r="E35" s="6"/>
      <c r="F35" s="7"/>
      <c r="H35" s="7"/>
    </row>
    <row r="36" spans="1:8" x14ac:dyDescent="0.25">
      <c r="A36" s="23" t="str">
        <f>'Front Page'!A36</f>
        <v>Student 35</v>
      </c>
      <c r="B36" s="27"/>
      <c r="C36" s="28" t="b">
        <f t="shared" si="0"/>
        <v>0</v>
      </c>
      <c r="D36" s="29" t="str">
        <f t="shared" si="1"/>
        <v/>
      </c>
      <c r="E36" s="6"/>
      <c r="F36" s="7"/>
      <c r="H36" s="7"/>
    </row>
    <row r="37" spans="1:8" x14ac:dyDescent="0.25">
      <c r="A37" s="21" t="str">
        <f>'Front Page'!A37</f>
        <v>Student 36</v>
      </c>
      <c r="B37" s="19"/>
      <c r="C37" s="12" t="b">
        <f t="shared" si="0"/>
        <v>0</v>
      </c>
      <c r="D37" s="14" t="str">
        <f t="shared" si="1"/>
        <v/>
      </c>
      <c r="E37" s="6"/>
      <c r="F37" s="7"/>
      <c r="H37" s="7"/>
    </row>
    <row r="38" spans="1:8" x14ac:dyDescent="0.25">
      <c r="A38" s="23" t="str">
        <f>'Front Page'!A38</f>
        <v>Student 37</v>
      </c>
      <c r="B38" s="27"/>
      <c r="C38" s="28" t="b">
        <f t="shared" si="0"/>
        <v>0</v>
      </c>
      <c r="D38" s="29" t="str">
        <f t="shared" si="1"/>
        <v/>
      </c>
      <c r="E38" s="6"/>
      <c r="F38" s="7"/>
      <c r="H38" s="7"/>
    </row>
    <row r="39" spans="1:8" x14ac:dyDescent="0.25">
      <c r="A39" s="21" t="str">
        <f>'Front Page'!A39</f>
        <v>Student 38</v>
      </c>
      <c r="B39" s="19"/>
      <c r="C39" s="12" t="b">
        <f t="shared" si="0"/>
        <v>0</v>
      </c>
      <c r="D39" s="14" t="str">
        <f t="shared" si="1"/>
        <v/>
      </c>
      <c r="E39" s="6"/>
      <c r="F39" s="7"/>
      <c r="H39" s="7"/>
    </row>
    <row r="40" spans="1:8" x14ac:dyDescent="0.25">
      <c r="A40" s="23" t="str">
        <f>'Front Page'!A40</f>
        <v>Student 39</v>
      </c>
      <c r="B40" s="27"/>
      <c r="C40" s="28" t="b">
        <f t="shared" si="0"/>
        <v>0</v>
      </c>
      <c r="D40" s="29" t="str">
        <f t="shared" si="1"/>
        <v/>
      </c>
      <c r="E40" s="6"/>
      <c r="F40" s="7"/>
      <c r="H40" s="7"/>
    </row>
    <row r="41" spans="1:8" ht="16.5" thickBot="1" x14ac:dyDescent="0.3">
      <c r="A41" s="22" t="str">
        <f>'Front Page'!A41</f>
        <v>Student 40</v>
      </c>
      <c r="B41" s="20"/>
      <c r="C41" s="13" t="b">
        <f t="shared" si="0"/>
        <v>0</v>
      </c>
      <c r="D41" s="15" t="str">
        <f t="shared" si="1"/>
        <v/>
      </c>
      <c r="E41" s="6"/>
      <c r="F41" s="7"/>
      <c r="H41" s="7"/>
    </row>
    <row r="42" spans="1:8" ht="16.5" thickTop="1" x14ac:dyDescent="0.25"/>
  </sheetData>
  <sheetProtection sheet="1" objects="1" scenarios="1"/>
  <dataValidations count="1">
    <dataValidation type="list" allowBlank="1" showInputMessage="1" showErrorMessage="1" sqref="B2:B41">
      <formula1>$F$2:$F$6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zoomScaleNormal="100" zoomScalePageLayoutView="13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" sqref="B3"/>
    </sheetView>
  </sheetViews>
  <sheetFormatPr defaultColWidth="10.875" defaultRowHeight="15.75" x14ac:dyDescent="0.25"/>
  <cols>
    <col min="1" max="1" width="20.625" style="11" customWidth="1"/>
    <col min="2" max="2" width="32.625" style="5" bestFit="1" customWidth="1"/>
    <col min="3" max="3" width="0" style="11" hidden="1" customWidth="1"/>
    <col min="4" max="4" width="49.5" style="5" customWidth="1"/>
    <col min="5" max="5" width="0" style="11" hidden="1" customWidth="1"/>
    <col min="6" max="6" width="77.375" style="5" bestFit="1" customWidth="1"/>
    <col min="7" max="7" width="0" style="11" hidden="1" customWidth="1"/>
    <col min="8" max="8" width="60.625" style="5" bestFit="1" customWidth="1"/>
    <col min="9" max="9" width="11.875" style="11" hidden="1" customWidth="1"/>
    <col min="10" max="10" width="79.875" style="5" bestFit="1" customWidth="1"/>
    <col min="11" max="11" width="10.875" style="11" hidden="1" customWidth="1"/>
    <col min="12" max="12" width="10.875" style="54"/>
    <col min="13" max="13" width="30.875" style="11" hidden="1" customWidth="1"/>
    <col min="14" max="14" width="49" style="11" hidden="1" customWidth="1"/>
    <col min="15" max="15" width="77.375" style="11" hidden="1" customWidth="1"/>
    <col min="16" max="16" width="60.625" style="11" hidden="1" customWidth="1"/>
    <col min="17" max="17" width="79.875" style="11" hidden="1" customWidth="1"/>
    <col min="18" max="16384" width="10.875" style="5"/>
  </cols>
  <sheetData>
    <row r="1" spans="1:17" s="2" customFormat="1" ht="32.1" customHeight="1" thickTop="1" thickBot="1" x14ac:dyDescent="0.3">
      <c r="A1" s="55">
        <v>8.1</v>
      </c>
      <c r="B1" s="16" t="s">
        <v>38</v>
      </c>
      <c r="C1" s="39"/>
      <c r="D1" s="16" t="s">
        <v>39</v>
      </c>
      <c r="E1" s="39"/>
      <c r="F1" s="16" t="s">
        <v>40</v>
      </c>
      <c r="G1" s="39"/>
      <c r="H1" s="16" t="s">
        <v>41</v>
      </c>
      <c r="I1" s="39"/>
      <c r="J1" s="16" t="s">
        <v>42</v>
      </c>
      <c r="K1" s="17"/>
      <c r="L1" s="51" t="s">
        <v>43</v>
      </c>
      <c r="M1" s="10"/>
      <c r="N1" s="10"/>
      <c r="O1" s="10"/>
      <c r="P1" s="10"/>
      <c r="Q1" s="10"/>
    </row>
    <row r="2" spans="1:17" ht="16.5" thickTop="1" x14ac:dyDescent="0.25">
      <c r="A2" s="56" t="str">
        <f>'Front Page'!A2</f>
        <v>Student 1</v>
      </c>
      <c r="B2" s="42"/>
      <c r="C2" s="43" t="b">
        <f>IF(B2="5 - Can exceed 12 minutes",5, IF(B2="4 - Can perform for 12 minutes",4, IF(B2="3 - Can perform for 10 minutes",3, IF(B2="2 - Can perform for 8 minutes", 2, IF(B2="1 - Can perform for 6 minutes or less", 1)))))</f>
        <v>0</v>
      </c>
      <c r="D2" s="44"/>
      <c r="E2" s="43" t="b">
        <f>IF(D2="5 - Can identify 10 or more appropriate training techniques",5, IF(D2="4 - Can identify 8 or more appropriate training techniques",4, IF(D2="3 - Can identify 6 or more appropriate training techniques",3, IF(D2="2 - Can identify 4 or less appropriate training techniques", 2, IF(D2="1 - Has not demonstrated appropriate training techniques", 1)))))</f>
        <v>0</v>
      </c>
      <c r="F2" s="44"/>
      <c r="G2" s="43" t="b">
        <f>IF(F2="5 - Can demonstrate 25 or more flexibility exercises incorporating dynamic, static, and passive",5, IF(F2="4 - Can demonstrate 20 or more flexibility exercises incorporating dynamic, static, and passive",4, IF(F2="3 - Can demonstrate 15 or more flexibility exercises incorporating dynamic, static, and passive",3, IF(F2="2 - Can demonstrate 10 or more flexibility exercises incorporating dynamic, static, and passive", 2, IF(F2="1 - Has not demonstrated at least 5 flexibility exercises", 1)))))</f>
        <v>0</v>
      </c>
      <c r="H2" s="44"/>
      <c r="I2" s="43" t="b">
        <f>IF(H2="5 - Correctly uses at least 10 exercises",5, IF(H2="4 - Correctly uses at least 8 exercises",4, IF(H2="3 - Correctly uses at least 6 exercises",3, IF(H2="2 - Correctly uses at least 4 or less exercises", 2, IF(H2="1 - Has not demonstrated effective strategies for improving core strength", 1)))))</f>
        <v>0</v>
      </c>
      <c r="J2" s="44"/>
      <c r="K2" s="45" t="b">
        <f>IF(J2="5 - Revise and re-evaluate your fitness plan in all 4 components of health related fitness",5, IF(J2="4 - Evaluate your personal fitness plan which includes all 4 health related fitness components",4, IF(J2="3 - Implement a personal fitness plan which includes at least 3 health related fitness components",3, IF(J2="2 - Create a personal fitness plan which includes at least 2 health related components", 2, IF(J2="1 - Has not created a personal fitness plan", 1)))))</f>
        <v>0</v>
      </c>
      <c r="L2" s="67" t="str">
        <f>IFERROR(AVERAGE(C2, E2, G2, I2, K2), "")</f>
        <v/>
      </c>
      <c r="M2" s="11" t="s">
        <v>44</v>
      </c>
      <c r="N2" s="11" t="s">
        <v>49</v>
      </c>
      <c r="O2" s="11" t="s">
        <v>54</v>
      </c>
      <c r="P2" s="11" t="s">
        <v>59</v>
      </c>
      <c r="Q2" s="11" t="s">
        <v>68</v>
      </c>
    </row>
    <row r="3" spans="1:17" x14ac:dyDescent="0.25">
      <c r="A3" s="57" t="str">
        <f>'Front Page'!A3</f>
        <v>Student 2</v>
      </c>
      <c r="B3" s="40"/>
      <c r="C3" s="34" t="b">
        <f t="shared" ref="C3:C41" si="0">IF(B3="5 - Can exceed 12 minutes",5, IF(B3="4 - Can perform for 12 minutes",4, IF(B3="3 - Can perform for 10 minutes",3, IF(B3="2 - Can perform for 8 minutes", 2, IF(B3="1 - Can perform for 6 minutes or less", 1)))))</f>
        <v>0</v>
      </c>
      <c r="D3" s="33"/>
      <c r="E3" s="34" t="b">
        <f t="shared" ref="E3:E41" si="1">IF(D3="5 - Can identify 10 or more appropriate training techniques",5, IF(D3="4 - Can identify 8 or more appropriate training techniques",4, IF(D3="3 - Can identify 6 or more appropriate training techniques",3, IF(D3="2 - Can identify 4 or less appropriate training techniques", 2, IF(D3="1 - Has not demonstrated appropriate training techniques", 1)))))</f>
        <v>0</v>
      </c>
      <c r="F3" s="33"/>
      <c r="G3" s="34" t="b">
        <f t="shared" ref="G3:G41" si="2">IF(F3="5 - Can demonstrate 25 or more flexibility exercises incorporating dynamic, static, and passive",5, IF(F3="4 - Can demonstrate 20 or more flexibility exercises incorporating dynamic, static, and passive",4, IF(F3="3 - Can demonstrate 15 or more flexibility exercises incorporating dynamic, static, and passive",3, IF(F3="2 - Can demonstrate 10 or more flexibility exercises incorporating dynamic, static, and passive", 2, IF(F3="1 - Has not demonstrated at least 5 flexibility exercises", 1)))))</f>
        <v>0</v>
      </c>
      <c r="H3" s="33"/>
      <c r="I3" s="34" t="b">
        <f t="shared" ref="I3:I41" si="3">IF(H3="5 - Correctly uses at least 10 exercises",5, IF(H3="4 - Correctly uses at least 8 exercises",4, IF(H3="3 - Correctly uses at least 6 exercises",3, IF(H3="2 - Correctly uses at least 4 or less exercises", 2, IF(H3="1 - Has not demonstrated effective strategies for improving core strength", 1)))))</f>
        <v>0</v>
      </c>
      <c r="J3" s="33"/>
      <c r="K3" s="37" t="b">
        <f t="shared" ref="K3:K41" si="4">IF(J3="5 - Revise and re-evaluate your fitness plan in all 4 components of health related fitness",5, IF(J3="4 - Evaluate your personal fitness plan which includes all 4 health related fitness components",4, IF(J3="3 - Implement a personal fitness plan which includes at least 3 health related fitness components",3, IF(J3="2 - Create a personal fitness plan which includes at least 2 health related components", 2, IF(J3="1 - Has not created a personal fitness plan", 1)))))</f>
        <v>0</v>
      </c>
      <c r="L3" s="52" t="str">
        <f>IFERROR(AVERAGE(C3, E3, G3, I3, K3), "")</f>
        <v/>
      </c>
      <c r="M3" s="11" t="s">
        <v>46</v>
      </c>
      <c r="N3" s="11" t="s">
        <v>50</v>
      </c>
      <c r="O3" s="11" t="s">
        <v>55</v>
      </c>
      <c r="P3" s="11" t="s">
        <v>60</v>
      </c>
      <c r="Q3" s="11" t="s">
        <v>64</v>
      </c>
    </row>
    <row r="4" spans="1:17" x14ac:dyDescent="0.25">
      <c r="A4" s="56" t="str">
        <f>'Front Page'!A4</f>
        <v>Student 3</v>
      </c>
      <c r="B4" s="46"/>
      <c r="C4" s="47" t="b">
        <f t="shared" si="0"/>
        <v>0</v>
      </c>
      <c r="D4" s="48"/>
      <c r="E4" s="47" t="b">
        <f t="shared" si="1"/>
        <v>0</v>
      </c>
      <c r="F4" s="48"/>
      <c r="G4" s="47" t="b">
        <f t="shared" si="2"/>
        <v>0</v>
      </c>
      <c r="H4" s="48"/>
      <c r="I4" s="47" t="b">
        <f t="shared" si="3"/>
        <v>0</v>
      </c>
      <c r="J4" s="48"/>
      <c r="K4" s="49" t="b">
        <f t="shared" si="4"/>
        <v>0</v>
      </c>
      <c r="L4" s="68" t="str">
        <f t="shared" ref="L4:L39" si="5">IFERROR(AVERAGE(C4, E4, G4, I4, K4), "")</f>
        <v/>
      </c>
      <c r="M4" s="11" t="s">
        <v>45</v>
      </c>
      <c r="N4" s="11" t="s">
        <v>51</v>
      </c>
      <c r="O4" s="11" t="s">
        <v>56</v>
      </c>
      <c r="P4" s="11" t="s">
        <v>63</v>
      </c>
      <c r="Q4" s="11" t="s">
        <v>65</v>
      </c>
    </row>
    <row r="5" spans="1:17" x14ac:dyDescent="0.25">
      <c r="A5" s="57" t="str">
        <f>'Front Page'!A5</f>
        <v>Student 4</v>
      </c>
      <c r="B5" s="40"/>
      <c r="C5" s="34" t="b">
        <f t="shared" si="0"/>
        <v>0</v>
      </c>
      <c r="D5" s="33"/>
      <c r="E5" s="34" t="b">
        <f t="shared" si="1"/>
        <v>0</v>
      </c>
      <c r="F5" s="33"/>
      <c r="G5" s="34" t="b">
        <f t="shared" si="2"/>
        <v>0</v>
      </c>
      <c r="H5" s="33"/>
      <c r="I5" s="34" t="b">
        <f t="shared" si="3"/>
        <v>0</v>
      </c>
      <c r="J5" s="33"/>
      <c r="K5" s="37" t="b">
        <f t="shared" si="4"/>
        <v>0</v>
      </c>
      <c r="L5" s="52" t="str">
        <f t="shared" si="5"/>
        <v/>
      </c>
      <c r="M5" s="11" t="s">
        <v>47</v>
      </c>
      <c r="N5" s="11" t="s">
        <v>52</v>
      </c>
      <c r="O5" s="11" t="s">
        <v>57</v>
      </c>
      <c r="P5" s="11" t="s">
        <v>61</v>
      </c>
      <c r="Q5" s="11" t="s">
        <v>66</v>
      </c>
    </row>
    <row r="6" spans="1:17" x14ac:dyDescent="0.25">
      <c r="A6" s="56" t="str">
        <f>'Front Page'!A6</f>
        <v>Student 5</v>
      </c>
      <c r="B6" s="46"/>
      <c r="C6" s="47" t="b">
        <f t="shared" si="0"/>
        <v>0</v>
      </c>
      <c r="D6" s="48"/>
      <c r="E6" s="47" t="b">
        <f t="shared" si="1"/>
        <v>0</v>
      </c>
      <c r="F6" s="48"/>
      <c r="G6" s="47" t="b">
        <f t="shared" si="2"/>
        <v>0</v>
      </c>
      <c r="H6" s="48"/>
      <c r="I6" s="47" t="b">
        <f t="shared" si="3"/>
        <v>0</v>
      </c>
      <c r="J6" s="48"/>
      <c r="K6" s="49" t="b">
        <f t="shared" si="4"/>
        <v>0</v>
      </c>
      <c r="L6" s="68" t="str">
        <f t="shared" si="5"/>
        <v/>
      </c>
      <c r="M6" s="11" t="s">
        <v>48</v>
      </c>
      <c r="N6" s="11" t="s">
        <v>53</v>
      </c>
      <c r="O6" s="11" t="s">
        <v>58</v>
      </c>
      <c r="P6" s="11" t="s">
        <v>62</v>
      </c>
      <c r="Q6" s="11" t="s">
        <v>67</v>
      </c>
    </row>
    <row r="7" spans="1:17" x14ac:dyDescent="0.25">
      <c r="A7" s="57" t="str">
        <f>'Front Page'!A7</f>
        <v>Student 6</v>
      </c>
      <c r="B7" s="40"/>
      <c r="C7" s="34" t="b">
        <f t="shared" si="0"/>
        <v>0</v>
      </c>
      <c r="D7" s="33"/>
      <c r="E7" s="34" t="b">
        <f t="shared" si="1"/>
        <v>0</v>
      </c>
      <c r="F7" s="33"/>
      <c r="G7" s="34" t="b">
        <f t="shared" si="2"/>
        <v>0</v>
      </c>
      <c r="H7" s="33"/>
      <c r="I7" s="34" t="b">
        <f t="shared" si="3"/>
        <v>0</v>
      </c>
      <c r="J7" s="33"/>
      <c r="K7" s="37" t="b">
        <f t="shared" si="4"/>
        <v>0</v>
      </c>
      <c r="L7" s="52" t="str">
        <f t="shared" si="5"/>
        <v/>
      </c>
    </row>
    <row r="8" spans="1:17" x14ac:dyDescent="0.25">
      <c r="A8" s="56" t="str">
        <f>'Front Page'!A8</f>
        <v>Student 7</v>
      </c>
      <c r="B8" s="46"/>
      <c r="C8" s="47" t="b">
        <f t="shared" si="0"/>
        <v>0</v>
      </c>
      <c r="D8" s="48"/>
      <c r="E8" s="47" t="b">
        <f t="shared" si="1"/>
        <v>0</v>
      </c>
      <c r="F8" s="48"/>
      <c r="G8" s="47" t="b">
        <f t="shared" si="2"/>
        <v>0</v>
      </c>
      <c r="H8" s="48"/>
      <c r="I8" s="47" t="b">
        <f t="shared" si="3"/>
        <v>0</v>
      </c>
      <c r="J8" s="48"/>
      <c r="K8" s="49" t="b">
        <f t="shared" si="4"/>
        <v>0</v>
      </c>
      <c r="L8" s="68" t="str">
        <f t="shared" si="5"/>
        <v/>
      </c>
    </row>
    <row r="9" spans="1:17" x14ac:dyDescent="0.25">
      <c r="A9" s="57" t="str">
        <f>'Front Page'!A9</f>
        <v>Student 8</v>
      </c>
      <c r="B9" s="40"/>
      <c r="C9" s="34" t="b">
        <f t="shared" si="0"/>
        <v>0</v>
      </c>
      <c r="D9" s="33"/>
      <c r="E9" s="34" t="b">
        <f t="shared" si="1"/>
        <v>0</v>
      </c>
      <c r="F9" s="33"/>
      <c r="G9" s="34" t="b">
        <f t="shared" si="2"/>
        <v>0</v>
      </c>
      <c r="H9" s="33"/>
      <c r="I9" s="34" t="b">
        <f t="shared" si="3"/>
        <v>0</v>
      </c>
      <c r="J9" s="33"/>
      <c r="K9" s="37" t="b">
        <f t="shared" si="4"/>
        <v>0</v>
      </c>
      <c r="L9" s="52" t="str">
        <f t="shared" si="5"/>
        <v/>
      </c>
    </row>
    <row r="10" spans="1:17" x14ac:dyDescent="0.25">
      <c r="A10" s="56" t="str">
        <f>'Front Page'!A10</f>
        <v>Student 9</v>
      </c>
      <c r="B10" s="46"/>
      <c r="C10" s="47" t="b">
        <f t="shared" si="0"/>
        <v>0</v>
      </c>
      <c r="D10" s="48"/>
      <c r="E10" s="47" t="b">
        <f t="shared" si="1"/>
        <v>0</v>
      </c>
      <c r="F10" s="48"/>
      <c r="G10" s="47" t="b">
        <f t="shared" si="2"/>
        <v>0</v>
      </c>
      <c r="H10" s="48"/>
      <c r="I10" s="47" t="b">
        <f t="shared" si="3"/>
        <v>0</v>
      </c>
      <c r="J10" s="48"/>
      <c r="K10" s="49" t="b">
        <f t="shared" si="4"/>
        <v>0</v>
      </c>
      <c r="L10" s="68" t="str">
        <f t="shared" si="5"/>
        <v/>
      </c>
    </row>
    <row r="11" spans="1:17" x14ac:dyDescent="0.25">
      <c r="A11" s="57" t="str">
        <f>'Front Page'!A11</f>
        <v>Student 10</v>
      </c>
      <c r="B11" s="40"/>
      <c r="C11" s="34" t="b">
        <f t="shared" si="0"/>
        <v>0</v>
      </c>
      <c r="D11" s="33"/>
      <c r="E11" s="34" t="b">
        <f t="shared" si="1"/>
        <v>0</v>
      </c>
      <c r="F11" s="33"/>
      <c r="G11" s="34" t="b">
        <f t="shared" si="2"/>
        <v>0</v>
      </c>
      <c r="H11" s="33"/>
      <c r="I11" s="34" t="b">
        <f t="shared" si="3"/>
        <v>0</v>
      </c>
      <c r="J11" s="33"/>
      <c r="K11" s="37" t="b">
        <f t="shared" si="4"/>
        <v>0</v>
      </c>
      <c r="L11" s="52" t="str">
        <f t="shared" si="5"/>
        <v/>
      </c>
    </row>
    <row r="12" spans="1:17" x14ac:dyDescent="0.25">
      <c r="A12" s="56" t="str">
        <f>'Front Page'!A12</f>
        <v>Student 11</v>
      </c>
      <c r="B12" s="46"/>
      <c r="C12" s="47" t="b">
        <f t="shared" si="0"/>
        <v>0</v>
      </c>
      <c r="D12" s="48"/>
      <c r="E12" s="47" t="b">
        <f t="shared" si="1"/>
        <v>0</v>
      </c>
      <c r="F12" s="48"/>
      <c r="G12" s="47" t="b">
        <f t="shared" si="2"/>
        <v>0</v>
      </c>
      <c r="H12" s="48"/>
      <c r="I12" s="47" t="b">
        <f t="shared" si="3"/>
        <v>0</v>
      </c>
      <c r="J12" s="48"/>
      <c r="K12" s="49" t="b">
        <f t="shared" si="4"/>
        <v>0</v>
      </c>
      <c r="L12" s="68" t="str">
        <f t="shared" si="5"/>
        <v/>
      </c>
    </row>
    <row r="13" spans="1:17" x14ac:dyDescent="0.25">
      <c r="A13" s="57" t="str">
        <f>'Front Page'!A13</f>
        <v>Student 12</v>
      </c>
      <c r="B13" s="40"/>
      <c r="C13" s="34" t="b">
        <f t="shared" si="0"/>
        <v>0</v>
      </c>
      <c r="D13" s="33"/>
      <c r="E13" s="34" t="b">
        <f t="shared" si="1"/>
        <v>0</v>
      </c>
      <c r="F13" s="33"/>
      <c r="G13" s="34" t="b">
        <f t="shared" si="2"/>
        <v>0</v>
      </c>
      <c r="H13" s="33"/>
      <c r="I13" s="34" t="b">
        <f t="shared" si="3"/>
        <v>0</v>
      </c>
      <c r="J13" s="33"/>
      <c r="K13" s="37" t="b">
        <f t="shared" si="4"/>
        <v>0</v>
      </c>
      <c r="L13" s="52" t="str">
        <f t="shared" si="5"/>
        <v/>
      </c>
    </row>
    <row r="14" spans="1:17" x14ac:dyDescent="0.25">
      <c r="A14" s="56" t="str">
        <f>'Front Page'!A14</f>
        <v>Student 13</v>
      </c>
      <c r="B14" s="46"/>
      <c r="C14" s="47" t="b">
        <f t="shared" si="0"/>
        <v>0</v>
      </c>
      <c r="D14" s="48"/>
      <c r="E14" s="47" t="b">
        <f t="shared" si="1"/>
        <v>0</v>
      </c>
      <c r="F14" s="48"/>
      <c r="G14" s="47" t="b">
        <f t="shared" si="2"/>
        <v>0</v>
      </c>
      <c r="H14" s="48"/>
      <c r="I14" s="47" t="b">
        <f t="shared" si="3"/>
        <v>0</v>
      </c>
      <c r="J14" s="48"/>
      <c r="K14" s="49" t="b">
        <f t="shared" si="4"/>
        <v>0</v>
      </c>
      <c r="L14" s="68" t="str">
        <f t="shared" si="5"/>
        <v/>
      </c>
    </row>
    <row r="15" spans="1:17" x14ac:dyDescent="0.25">
      <c r="A15" s="57" t="str">
        <f>'Front Page'!A15</f>
        <v>Student 14</v>
      </c>
      <c r="B15" s="40"/>
      <c r="C15" s="34" t="b">
        <f t="shared" si="0"/>
        <v>0</v>
      </c>
      <c r="D15" s="33"/>
      <c r="E15" s="34" t="b">
        <f t="shared" si="1"/>
        <v>0</v>
      </c>
      <c r="F15" s="33"/>
      <c r="G15" s="34" t="b">
        <f t="shared" si="2"/>
        <v>0</v>
      </c>
      <c r="H15" s="33"/>
      <c r="I15" s="34" t="b">
        <f t="shared" si="3"/>
        <v>0</v>
      </c>
      <c r="J15" s="33"/>
      <c r="K15" s="37" t="b">
        <f t="shared" si="4"/>
        <v>0</v>
      </c>
      <c r="L15" s="52" t="str">
        <f t="shared" si="5"/>
        <v/>
      </c>
    </row>
    <row r="16" spans="1:17" x14ac:dyDescent="0.25">
      <c r="A16" s="56" t="str">
        <f>'Front Page'!A16</f>
        <v>Student 15</v>
      </c>
      <c r="B16" s="46"/>
      <c r="C16" s="47" t="b">
        <f t="shared" si="0"/>
        <v>0</v>
      </c>
      <c r="D16" s="48"/>
      <c r="E16" s="47" t="b">
        <f t="shared" si="1"/>
        <v>0</v>
      </c>
      <c r="F16" s="48"/>
      <c r="G16" s="47" t="b">
        <f t="shared" si="2"/>
        <v>0</v>
      </c>
      <c r="H16" s="48"/>
      <c r="I16" s="47" t="b">
        <f t="shared" si="3"/>
        <v>0</v>
      </c>
      <c r="J16" s="48"/>
      <c r="K16" s="49" t="b">
        <f t="shared" si="4"/>
        <v>0</v>
      </c>
      <c r="L16" s="68" t="str">
        <f t="shared" si="5"/>
        <v/>
      </c>
    </row>
    <row r="17" spans="1:12" s="5" customFormat="1" x14ac:dyDescent="0.25">
      <c r="A17" s="57" t="str">
        <f>'Front Page'!A17</f>
        <v>Student 16</v>
      </c>
      <c r="B17" s="40"/>
      <c r="C17" s="34" t="b">
        <f t="shared" si="0"/>
        <v>0</v>
      </c>
      <c r="D17" s="33"/>
      <c r="E17" s="34" t="b">
        <f t="shared" si="1"/>
        <v>0</v>
      </c>
      <c r="F17" s="33"/>
      <c r="G17" s="34" t="b">
        <f t="shared" si="2"/>
        <v>0</v>
      </c>
      <c r="H17" s="33"/>
      <c r="I17" s="34" t="b">
        <f t="shared" si="3"/>
        <v>0</v>
      </c>
      <c r="J17" s="33"/>
      <c r="K17" s="37" t="b">
        <f t="shared" si="4"/>
        <v>0</v>
      </c>
      <c r="L17" s="52" t="str">
        <f t="shared" si="5"/>
        <v/>
      </c>
    </row>
    <row r="18" spans="1:12" s="5" customFormat="1" x14ac:dyDescent="0.25">
      <c r="A18" s="56" t="str">
        <f>'Front Page'!A18</f>
        <v>Student 17</v>
      </c>
      <c r="B18" s="46"/>
      <c r="C18" s="47" t="b">
        <f t="shared" si="0"/>
        <v>0</v>
      </c>
      <c r="D18" s="48"/>
      <c r="E18" s="47" t="b">
        <f t="shared" si="1"/>
        <v>0</v>
      </c>
      <c r="F18" s="48"/>
      <c r="G18" s="47" t="b">
        <f t="shared" si="2"/>
        <v>0</v>
      </c>
      <c r="H18" s="48"/>
      <c r="I18" s="47" t="b">
        <f t="shared" si="3"/>
        <v>0</v>
      </c>
      <c r="J18" s="48"/>
      <c r="K18" s="49" t="b">
        <f t="shared" si="4"/>
        <v>0</v>
      </c>
      <c r="L18" s="68" t="str">
        <f t="shared" si="5"/>
        <v/>
      </c>
    </row>
    <row r="19" spans="1:12" s="5" customFormat="1" x14ac:dyDescent="0.25">
      <c r="A19" s="57" t="str">
        <f>'Front Page'!A19</f>
        <v>Student 18</v>
      </c>
      <c r="B19" s="40"/>
      <c r="C19" s="34" t="b">
        <f t="shared" si="0"/>
        <v>0</v>
      </c>
      <c r="D19" s="33"/>
      <c r="E19" s="34" t="b">
        <f t="shared" si="1"/>
        <v>0</v>
      </c>
      <c r="F19" s="33"/>
      <c r="G19" s="34" t="b">
        <f t="shared" si="2"/>
        <v>0</v>
      </c>
      <c r="H19" s="33"/>
      <c r="I19" s="34" t="b">
        <f t="shared" si="3"/>
        <v>0</v>
      </c>
      <c r="J19" s="33"/>
      <c r="K19" s="37" t="b">
        <f t="shared" si="4"/>
        <v>0</v>
      </c>
      <c r="L19" s="52" t="str">
        <f t="shared" si="5"/>
        <v/>
      </c>
    </row>
    <row r="20" spans="1:12" s="5" customFormat="1" x14ac:dyDescent="0.25">
      <c r="A20" s="56" t="str">
        <f>'Front Page'!A20</f>
        <v>Student 19</v>
      </c>
      <c r="B20" s="46"/>
      <c r="C20" s="47" t="b">
        <f t="shared" si="0"/>
        <v>0</v>
      </c>
      <c r="D20" s="48"/>
      <c r="E20" s="47" t="b">
        <f t="shared" si="1"/>
        <v>0</v>
      </c>
      <c r="F20" s="48"/>
      <c r="G20" s="47" t="b">
        <f t="shared" si="2"/>
        <v>0</v>
      </c>
      <c r="H20" s="48"/>
      <c r="I20" s="47" t="b">
        <f t="shared" si="3"/>
        <v>0</v>
      </c>
      <c r="J20" s="48"/>
      <c r="K20" s="49" t="b">
        <f t="shared" si="4"/>
        <v>0</v>
      </c>
      <c r="L20" s="68" t="str">
        <f t="shared" si="5"/>
        <v/>
      </c>
    </row>
    <row r="21" spans="1:12" s="5" customFormat="1" x14ac:dyDescent="0.25">
      <c r="A21" s="57" t="str">
        <f>'Front Page'!A21</f>
        <v>Student 20</v>
      </c>
      <c r="B21" s="40"/>
      <c r="C21" s="34" t="b">
        <f t="shared" si="0"/>
        <v>0</v>
      </c>
      <c r="D21" s="33"/>
      <c r="E21" s="34" t="b">
        <f t="shared" si="1"/>
        <v>0</v>
      </c>
      <c r="F21" s="33"/>
      <c r="G21" s="34" t="b">
        <f t="shared" si="2"/>
        <v>0</v>
      </c>
      <c r="H21" s="33"/>
      <c r="I21" s="34" t="b">
        <f t="shared" si="3"/>
        <v>0</v>
      </c>
      <c r="J21" s="33"/>
      <c r="K21" s="37" t="b">
        <f t="shared" si="4"/>
        <v>0</v>
      </c>
      <c r="L21" s="52" t="str">
        <f t="shared" si="5"/>
        <v/>
      </c>
    </row>
    <row r="22" spans="1:12" s="5" customFormat="1" x14ac:dyDescent="0.25">
      <c r="A22" s="56" t="str">
        <f>'Front Page'!A22</f>
        <v>Student 21</v>
      </c>
      <c r="B22" s="46"/>
      <c r="C22" s="47" t="b">
        <f t="shared" si="0"/>
        <v>0</v>
      </c>
      <c r="D22" s="48"/>
      <c r="E22" s="47" t="b">
        <f t="shared" si="1"/>
        <v>0</v>
      </c>
      <c r="F22" s="48"/>
      <c r="G22" s="47" t="b">
        <f t="shared" si="2"/>
        <v>0</v>
      </c>
      <c r="H22" s="48"/>
      <c r="I22" s="47" t="b">
        <f t="shared" si="3"/>
        <v>0</v>
      </c>
      <c r="J22" s="48"/>
      <c r="K22" s="49" t="b">
        <f t="shared" si="4"/>
        <v>0</v>
      </c>
      <c r="L22" s="68" t="str">
        <f t="shared" si="5"/>
        <v/>
      </c>
    </row>
    <row r="23" spans="1:12" s="5" customFormat="1" x14ac:dyDescent="0.25">
      <c r="A23" s="57" t="str">
        <f>'Front Page'!A23</f>
        <v>Student 22</v>
      </c>
      <c r="B23" s="40"/>
      <c r="C23" s="34" t="b">
        <f t="shared" si="0"/>
        <v>0</v>
      </c>
      <c r="D23" s="33"/>
      <c r="E23" s="34" t="b">
        <f t="shared" si="1"/>
        <v>0</v>
      </c>
      <c r="F23" s="33"/>
      <c r="G23" s="34" t="b">
        <f t="shared" si="2"/>
        <v>0</v>
      </c>
      <c r="H23" s="33"/>
      <c r="I23" s="34" t="b">
        <f t="shared" si="3"/>
        <v>0</v>
      </c>
      <c r="J23" s="33"/>
      <c r="K23" s="37" t="b">
        <f t="shared" si="4"/>
        <v>0</v>
      </c>
      <c r="L23" s="52" t="str">
        <f t="shared" si="5"/>
        <v/>
      </c>
    </row>
    <row r="24" spans="1:12" s="5" customFormat="1" x14ac:dyDescent="0.25">
      <c r="A24" s="56" t="str">
        <f>'Front Page'!A24</f>
        <v>Student 23</v>
      </c>
      <c r="B24" s="46"/>
      <c r="C24" s="47" t="b">
        <f t="shared" si="0"/>
        <v>0</v>
      </c>
      <c r="D24" s="48"/>
      <c r="E24" s="47" t="b">
        <f t="shared" si="1"/>
        <v>0</v>
      </c>
      <c r="F24" s="48"/>
      <c r="G24" s="47" t="b">
        <f t="shared" si="2"/>
        <v>0</v>
      </c>
      <c r="H24" s="48"/>
      <c r="I24" s="47" t="b">
        <f t="shared" si="3"/>
        <v>0</v>
      </c>
      <c r="J24" s="48"/>
      <c r="K24" s="49" t="b">
        <f t="shared" si="4"/>
        <v>0</v>
      </c>
      <c r="L24" s="68" t="str">
        <f t="shared" si="5"/>
        <v/>
      </c>
    </row>
    <row r="25" spans="1:12" s="5" customFormat="1" x14ac:dyDescent="0.25">
      <c r="A25" s="57" t="str">
        <f>'Front Page'!A25</f>
        <v>Student 24</v>
      </c>
      <c r="B25" s="40"/>
      <c r="C25" s="34" t="b">
        <f t="shared" si="0"/>
        <v>0</v>
      </c>
      <c r="D25" s="33"/>
      <c r="E25" s="34" t="b">
        <f t="shared" si="1"/>
        <v>0</v>
      </c>
      <c r="F25" s="33"/>
      <c r="G25" s="34" t="b">
        <f t="shared" si="2"/>
        <v>0</v>
      </c>
      <c r="H25" s="33"/>
      <c r="I25" s="34" t="b">
        <f t="shared" si="3"/>
        <v>0</v>
      </c>
      <c r="J25" s="33"/>
      <c r="K25" s="37" t="b">
        <f t="shared" si="4"/>
        <v>0</v>
      </c>
      <c r="L25" s="52" t="str">
        <f t="shared" si="5"/>
        <v/>
      </c>
    </row>
    <row r="26" spans="1:12" s="5" customFormat="1" x14ac:dyDescent="0.25">
      <c r="A26" s="56" t="str">
        <f>'Front Page'!A26</f>
        <v>Student 25</v>
      </c>
      <c r="B26" s="46"/>
      <c r="C26" s="47" t="b">
        <f t="shared" si="0"/>
        <v>0</v>
      </c>
      <c r="D26" s="48"/>
      <c r="E26" s="47" t="b">
        <f t="shared" si="1"/>
        <v>0</v>
      </c>
      <c r="F26" s="48"/>
      <c r="G26" s="47" t="b">
        <f t="shared" si="2"/>
        <v>0</v>
      </c>
      <c r="H26" s="48"/>
      <c r="I26" s="47" t="b">
        <f t="shared" si="3"/>
        <v>0</v>
      </c>
      <c r="J26" s="48"/>
      <c r="K26" s="49" t="b">
        <f t="shared" si="4"/>
        <v>0</v>
      </c>
      <c r="L26" s="68" t="str">
        <f t="shared" si="5"/>
        <v/>
      </c>
    </row>
    <row r="27" spans="1:12" s="5" customFormat="1" x14ac:dyDescent="0.25">
      <c r="A27" s="57" t="str">
        <f>'Front Page'!A27</f>
        <v>Student 26</v>
      </c>
      <c r="B27" s="40"/>
      <c r="C27" s="34" t="b">
        <f t="shared" si="0"/>
        <v>0</v>
      </c>
      <c r="D27" s="33"/>
      <c r="E27" s="34" t="b">
        <f t="shared" si="1"/>
        <v>0</v>
      </c>
      <c r="F27" s="33"/>
      <c r="G27" s="34" t="b">
        <f t="shared" si="2"/>
        <v>0</v>
      </c>
      <c r="H27" s="33"/>
      <c r="I27" s="34" t="b">
        <f t="shared" si="3"/>
        <v>0</v>
      </c>
      <c r="J27" s="33"/>
      <c r="K27" s="37" t="b">
        <f t="shared" si="4"/>
        <v>0</v>
      </c>
      <c r="L27" s="52" t="str">
        <f t="shared" si="5"/>
        <v/>
      </c>
    </row>
    <row r="28" spans="1:12" s="5" customFormat="1" x14ac:dyDescent="0.25">
      <c r="A28" s="56" t="str">
        <f>'Front Page'!A28</f>
        <v>Student 27</v>
      </c>
      <c r="B28" s="46"/>
      <c r="C28" s="47" t="b">
        <f t="shared" si="0"/>
        <v>0</v>
      </c>
      <c r="D28" s="48"/>
      <c r="E28" s="47" t="b">
        <f t="shared" si="1"/>
        <v>0</v>
      </c>
      <c r="F28" s="48"/>
      <c r="G28" s="47" t="b">
        <f t="shared" si="2"/>
        <v>0</v>
      </c>
      <c r="H28" s="48"/>
      <c r="I28" s="47" t="b">
        <f t="shared" si="3"/>
        <v>0</v>
      </c>
      <c r="J28" s="48"/>
      <c r="K28" s="49" t="b">
        <f t="shared" si="4"/>
        <v>0</v>
      </c>
      <c r="L28" s="68" t="str">
        <f t="shared" si="5"/>
        <v/>
      </c>
    </row>
    <row r="29" spans="1:12" s="5" customFormat="1" x14ac:dyDescent="0.25">
      <c r="A29" s="57" t="str">
        <f>'Front Page'!A29</f>
        <v>Student 28</v>
      </c>
      <c r="B29" s="40"/>
      <c r="C29" s="34" t="b">
        <f t="shared" si="0"/>
        <v>0</v>
      </c>
      <c r="D29" s="33"/>
      <c r="E29" s="34" t="b">
        <f t="shared" si="1"/>
        <v>0</v>
      </c>
      <c r="F29" s="33"/>
      <c r="G29" s="34" t="b">
        <f t="shared" si="2"/>
        <v>0</v>
      </c>
      <c r="H29" s="33"/>
      <c r="I29" s="34" t="b">
        <f t="shared" si="3"/>
        <v>0</v>
      </c>
      <c r="J29" s="33"/>
      <c r="K29" s="37" t="b">
        <f t="shared" si="4"/>
        <v>0</v>
      </c>
      <c r="L29" s="52" t="str">
        <f t="shared" si="5"/>
        <v/>
      </c>
    </row>
    <row r="30" spans="1:12" s="5" customFormat="1" x14ac:dyDescent="0.25">
      <c r="A30" s="56" t="str">
        <f>'Front Page'!A30</f>
        <v>Student 29</v>
      </c>
      <c r="B30" s="46"/>
      <c r="C30" s="47" t="b">
        <f t="shared" si="0"/>
        <v>0</v>
      </c>
      <c r="D30" s="48"/>
      <c r="E30" s="47" t="b">
        <f t="shared" si="1"/>
        <v>0</v>
      </c>
      <c r="F30" s="48"/>
      <c r="G30" s="47" t="b">
        <f t="shared" si="2"/>
        <v>0</v>
      </c>
      <c r="H30" s="48"/>
      <c r="I30" s="47" t="b">
        <f t="shared" si="3"/>
        <v>0</v>
      </c>
      <c r="J30" s="48"/>
      <c r="K30" s="49" t="b">
        <f t="shared" si="4"/>
        <v>0</v>
      </c>
      <c r="L30" s="68" t="str">
        <f t="shared" si="5"/>
        <v/>
      </c>
    </row>
    <row r="31" spans="1:12" s="5" customFormat="1" x14ac:dyDescent="0.25">
      <c r="A31" s="57" t="str">
        <f>'Front Page'!A31</f>
        <v>Student 30</v>
      </c>
      <c r="B31" s="40"/>
      <c r="C31" s="34" t="b">
        <f t="shared" si="0"/>
        <v>0</v>
      </c>
      <c r="D31" s="33"/>
      <c r="E31" s="34" t="b">
        <f t="shared" si="1"/>
        <v>0</v>
      </c>
      <c r="F31" s="33"/>
      <c r="G31" s="34" t="b">
        <f t="shared" si="2"/>
        <v>0</v>
      </c>
      <c r="H31" s="33"/>
      <c r="I31" s="34" t="b">
        <f t="shared" si="3"/>
        <v>0</v>
      </c>
      <c r="J31" s="33"/>
      <c r="K31" s="37" t="b">
        <f t="shared" si="4"/>
        <v>0</v>
      </c>
      <c r="L31" s="52" t="str">
        <f t="shared" si="5"/>
        <v/>
      </c>
    </row>
    <row r="32" spans="1:12" s="5" customFormat="1" x14ac:dyDescent="0.25">
      <c r="A32" s="56" t="str">
        <f>'Front Page'!A32</f>
        <v>Student 31</v>
      </c>
      <c r="B32" s="46"/>
      <c r="C32" s="47" t="b">
        <f t="shared" si="0"/>
        <v>0</v>
      </c>
      <c r="D32" s="48"/>
      <c r="E32" s="47" t="b">
        <f t="shared" si="1"/>
        <v>0</v>
      </c>
      <c r="F32" s="48"/>
      <c r="G32" s="47" t="b">
        <f t="shared" si="2"/>
        <v>0</v>
      </c>
      <c r="H32" s="48"/>
      <c r="I32" s="47" t="b">
        <f t="shared" si="3"/>
        <v>0</v>
      </c>
      <c r="J32" s="48"/>
      <c r="K32" s="49" t="b">
        <f t="shared" si="4"/>
        <v>0</v>
      </c>
      <c r="L32" s="68" t="str">
        <f t="shared" si="5"/>
        <v/>
      </c>
    </row>
    <row r="33" spans="1:12" s="5" customFormat="1" x14ac:dyDescent="0.25">
      <c r="A33" s="57" t="str">
        <f>'Front Page'!A33</f>
        <v>Student 32</v>
      </c>
      <c r="B33" s="40"/>
      <c r="C33" s="34" t="b">
        <f t="shared" si="0"/>
        <v>0</v>
      </c>
      <c r="D33" s="33"/>
      <c r="E33" s="34" t="b">
        <f t="shared" si="1"/>
        <v>0</v>
      </c>
      <c r="F33" s="33"/>
      <c r="G33" s="34" t="b">
        <f t="shared" si="2"/>
        <v>0</v>
      </c>
      <c r="H33" s="33"/>
      <c r="I33" s="34" t="b">
        <f t="shared" si="3"/>
        <v>0</v>
      </c>
      <c r="J33" s="33"/>
      <c r="K33" s="37" t="b">
        <f t="shared" si="4"/>
        <v>0</v>
      </c>
      <c r="L33" s="52" t="str">
        <f t="shared" si="5"/>
        <v/>
      </c>
    </row>
    <row r="34" spans="1:12" s="5" customFormat="1" x14ac:dyDescent="0.25">
      <c r="A34" s="56" t="str">
        <f>'Front Page'!A34</f>
        <v>Student 33</v>
      </c>
      <c r="B34" s="46"/>
      <c r="C34" s="47" t="b">
        <f t="shared" si="0"/>
        <v>0</v>
      </c>
      <c r="D34" s="48"/>
      <c r="E34" s="47" t="b">
        <f t="shared" si="1"/>
        <v>0</v>
      </c>
      <c r="F34" s="48"/>
      <c r="G34" s="47" t="b">
        <f t="shared" si="2"/>
        <v>0</v>
      </c>
      <c r="H34" s="48"/>
      <c r="I34" s="47" t="b">
        <f t="shared" si="3"/>
        <v>0</v>
      </c>
      <c r="J34" s="48"/>
      <c r="K34" s="49" t="b">
        <f t="shared" si="4"/>
        <v>0</v>
      </c>
      <c r="L34" s="68" t="str">
        <f t="shared" si="5"/>
        <v/>
      </c>
    </row>
    <row r="35" spans="1:12" s="5" customFormat="1" x14ac:dyDescent="0.25">
      <c r="A35" s="57" t="str">
        <f>'Front Page'!A35</f>
        <v>Student 34</v>
      </c>
      <c r="B35" s="40"/>
      <c r="C35" s="34" t="b">
        <f t="shared" si="0"/>
        <v>0</v>
      </c>
      <c r="D35" s="33"/>
      <c r="E35" s="34" t="b">
        <f t="shared" si="1"/>
        <v>0</v>
      </c>
      <c r="F35" s="33"/>
      <c r="G35" s="34" t="b">
        <f t="shared" si="2"/>
        <v>0</v>
      </c>
      <c r="H35" s="33"/>
      <c r="I35" s="34" t="b">
        <f t="shared" si="3"/>
        <v>0</v>
      </c>
      <c r="J35" s="33"/>
      <c r="K35" s="37" t="b">
        <f t="shared" si="4"/>
        <v>0</v>
      </c>
      <c r="L35" s="52" t="str">
        <f t="shared" si="5"/>
        <v/>
      </c>
    </row>
    <row r="36" spans="1:12" s="5" customFormat="1" x14ac:dyDescent="0.25">
      <c r="A36" s="56" t="str">
        <f>'Front Page'!A36</f>
        <v>Student 35</v>
      </c>
      <c r="B36" s="46"/>
      <c r="C36" s="47" t="b">
        <f t="shared" si="0"/>
        <v>0</v>
      </c>
      <c r="D36" s="48"/>
      <c r="E36" s="47" t="b">
        <f t="shared" si="1"/>
        <v>0</v>
      </c>
      <c r="F36" s="48"/>
      <c r="G36" s="47" t="b">
        <f t="shared" si="2"/>
        <v>0</v>
      </c>
      <c r="H36" s="48"/>
      <c r="I36" s="47" t="b">
        <f t="shared" si="3"/>
        <v>0</v>
      </c>
      <c r="J36" s="48"/>
      <c r="K36" s="49" t="b">
        <f t="shared" si="4"/>
        <v>0</v>
      </c>
      <c r="L36" s="68" t="str">
        <f t="shared" si="5"/>
        <v/>
      </c>
    </row>
    <row r="37" spans="1:12" s="5" customFormat="1" x14ac:dyDescent="0.25">
      <c r="A37" s="57" t="str">
        <f>'Front Page'!A37</f>
        <v>Student 36</v>
      </c>
      <c r="B37" s="40"/>
      <c r="C37" s="34" t="b">
        <f t="shared" si="0"/>
        <v>0</v>
      </c>
      <c r="D37" s="33"/>
      <c r="E37" s="34" t="b">
        <f t="shared" si="1"/>
        <v>0</v>
      </c>
      <c r="F37" s="33"/>
      <c r="G37" s="34" t="b">
        <f t="shared" si="2"/>
        <v>0</v>
      </c>
      <c r="H37" s="33"/>
      <c r="I37" s="34" t="b">
        <f t="shared" si="3"/>
        <v>0</v>
      </c>
      <c r="J37" s="33"/>
      <c r="K37" s="37" t="b">
        <f t="shared" si="4"/>
        <v>0</v>
      </c>
      <c r="L37" s="52" t="str">
        <f t="shared" si="5"/>
        <v/>
      </c>
    </row>
    <row r="38" spans="1:12" s="5" customFormat="1" x14ac:dyDescent="0.25">
      <c r="A38" s="56" t="str">
        <f>'Front Page'!A38</f>
        <v>Student 37</v>
      </c>
      <c r="B38" s="46"/>
      <c r="C38" s="47" t="b">
        <f t="shared" si="0"/>
        <v>0</v>
      </c>
      <c r="D38" s="48"/>
      <c r="E38" s="47" t="b">
        <f t="shared" si="1"/>
        <v>0</v>
      </c>
      <c r="F38" s="48"/>
      <c r="G38" s="47" t="b">
        <f t="shared" si="2"/>
        <v>0</v>
      </c>
      <c r="H38" s="48"/>
      <c r="I38" s="47" t="b">
        <f t="shared" si="3"/>
        <v>0</v>
      </c>
      <c r="J38" s="48"/>
      <c r="K38" s="49" t="b">
        <f t="shared" si="4"/>
        <v>0</v>
      </c>
      <c r="L38" s="68" t="str">
        <f t="shared" si="5"/>
        <v/>
      </c>
    </row>
    <row r="39" spans="1:12" s="5" customFormat="1" x14ac:dyDescent="0.25">
      <c r="A39" s="57" t="str">
        <f>'Front Page'!A39</f>
        <v>Student 38</v>
      </c>
      <c r="B39" s="40"/>
      <c r="C39" s="34" t="b">
        <f t="shared" si="0"/>
        <v>0</v>
      </c>
      <c r="D39" s="33"/>
      <c r="E39" s="34" t="b">
        <f t="shared" si="1"/>
        <v>0</v>
      </c>
      <c r="F39" s="33"/>
      <c r="G39" s="34" t="b">
        <f t="shared" si="2"/>
        <v>0</v>
      </c>
      <c r="H39" s="33"/>
      <c r="I39" s="34" t="b">
        <f t="shared" si="3"/>
        <v>0</v>
      </c>
      <c r="J39" s="33"/>
      <c r="K39" s="37" t="b">
        <f t="shared" si="4"/>
        <v>0</v>
      </c>
      <c r="L39" s="52" t="str">
        <f t="shared" si="5"/>
        <v/>
      </c>
    </row>
    <row r="40" spans="1:12" s="5" customFormat="1" x14ac:dyDescent="0.25">
      <c r="A40" s="56" t="str">
        <f>'Front Page'!A40</f>
        <v>Student 39</v>
      </c>
      <c r="B40" s="46"/>
      <c r="C40" s="47" t="b">
        <f t="shared" si="0"/>
        <v>0</v>
      </c>
      <c r="D40" s="48"/>
      <c r="E40" s="47" t="b">
        <f t="shared" si="1"/>
        <v>0</v>
      </c>
      <c r="F40" s="48"/>
      <c r="G40" s="47" t="b">
        <f t="shared" si="2"/>
        <v>0</v>
      </c>
      <c r="H40" s="48"/>
      <c r="I40" s="47" t="b">
        <f t="shared" si="3"/>
        <v>0</v>
      </c>
      <c r="J40" s="48"/>
      <c r="K40" s="49" t="b">
        <f t="shared" si="4"/>
        <v>0</v>
      </c>
      <c r="L40" s="68" t="str">
        <f>IFERROR(AVERAGE(C40, E40, G40, I40, K40), "")</f>
        <v/>
      </c>
    </row>
    <row r="41" spans="1:12" s="5" customFormat="1" ht="16.5" thickBot="1" x14ac:dyDescent="0.3">
      <c r="A41" s="58" t="str">
        <f>'Front Page'!A41</f>
        <v>Student 40</v>
      </c>
      <c r="B41" s="41"/>
      <c r="C41" s="36" t="b">
        <f t="shared" si="0"/>
        <v>0</v>
      </c>
      <c r="D41" s="35"/>
      <c r="E41" s="36" t="b">
        <f t="shared" si="1"/>
        <v>0</v>
      </c>
      <c r="F41" s="35"/>
      <c r="G41" s="36" t="b">
        <f t="shared" si="2"/>
        <v>0</v>
      </c>
      <c r="H41" s="35"/>
      <c r="I41" s="36" t="b">
        <f t="shared" si="3"/>
        <v>0</v>
      </c>
      <c r="J41" s="35"/>
      <c r="K41" s="38" t="b">
        <f t="shared" si="4"/>
        <v>0</v>
      </c>
      <c r="L41" s="53" t="str">
        <f>IFERROR(AVERAGE(C41, E41, G41, I41, K41), "")</f>
        <v/>
      </c>
    </row>
    <row r="42" spans="1:12" s="5" customFormat="1" ht="16.5" thickTop="1" x14ac:dyDescent="0.25">
      <c r="A42" s="11"/>
      <c r="C42" s="11"/>
      <c r="E42" s="11"/>
      <c r="G42" s="11"/>
      <c r="I42" s="11"/>
      <c r="K42" s="11"/>
      <c r="L42" s="54"/>
    </row>
  </sheetData>
  <sheetProtection sheet="1" objects="1" scenarios="1" formatCells="0"/>
  <dataValidations count="5">
    <dataValidation type="list" allowBlank="1" showInputMessage="1" showErrorMessage="1" sqref="B2:B41">
      <formula1>$M$2:$M$6</formula1>
    </dataValidation>
    <dataValidation type="list" allowBlank="1" showInputMessage="1" showErrorMessage="1" sqref="D2:D41">
      <formula1>$N$2:$N$6</formula1>
    </dataValidation>
    <dataValidation type="list" allowBlank="1" showInputMessage="1" showErrorMessage="1" sqref="F2:F41">
      <formula1>$O$2:$O$6</formula1>
    </dataValidation>
    <dataValidation type="list" allowBlank="1" showInputMessage="1" showErrorMessage="1" sqref="H2:H41">
      <formula1>$P$2:$P$6</formula1>
    </dataValidation>
    <dataValidation type="list" allowBlank="1" showInputMessage="1" showErrorMessage="1" sqref="J2:J41">
      <formula1>$Q$2:$Q$6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>
      <pane xSplit="1" ySplit="1" topLeftCell="H3" activePane="bottomRight" state="frozen"/>
      <selection pane="topRight" activeCell="B1" sqref="B1"/>
      <selection pane="bottomLeft" activeCell="A2" sqref="A2"/>
      <selection pane="bottomRight" activeCell="N40" sqref="A40:N40"/>
    </sheetView>
  </sheetViews>
  <sheetFormatPr defaultColWidth="10.875" defaultRowHeight="15.75" x14ac:dyDescent="0.25"/>
  <cols>
    <col min="1" max="1" width="20.625" style="11" customWidth="1"/>
    <col min="2" max="2" width="48.875" style="5" bestFit="1" customWidth="1"/>
    <col min="3" max="3" width="0" style="11" hidden="1" customWidth="1"/>
    <col min="4" max="4" width="43.625" style="5" bestFit="1" customWidth="1"/>
    <col min="5" max="5" width="0" style="11" hidden="1" customWidth="1"/>
    <col min="6" max="6" width="43.625" style="5" bestFit="1" customWidth="1"/>
    <col min="7" max="7" width="0" style="11" hidden="1" customWidth="1"/>
    <col min="8" max="8" width="43.625" style="5" bestFit="1" customWidth="1"/>
    <col min="9" max="9" width="0" style="11" hidden="1" customWidth="1"/>
    <col min="10" max="10" width="49.5" style="5" bestFit="1" customWidth="1"/>
    <col min="11" max="11" width="0" style="11" hidden="1" customWidth="1"/>
    <col min="12" max="12" width="81.125" style="5" bestFit="1" customWidth="1"/>
    <col min="13" max="13" width="0" style="11" hidden="1" customWidth="1"/>
    <col min="14" max="14" width="10.875" style="11"/>
    <col min="15" max="15" width="48.875" style="11" hidden="1" customWidth="1"/>
    <col min="16" max="18" width="43.625" style="11" hidden="1" customWidth="1"/>
    <col min="19" max="19" width="49.5" style="11" hidden="1" customWidth="1"/>
    <col min="20" max="20" width="81.125" style="11" hidden="1" customWidth="1"/>
    <col min="21" max="16384" width="10.875" style="5"/>
  </cols>
  <sheetData>
    <row r="1" spans="1:20" s="2" customFormat="1" ht="32.1" customHeight="1" thickTop="1" thickBot="1" x14ac:dyDescent="0.3">
      <c r="A1" s="65">
        <v>8.1999999999999993</v>
      </c>
      <c r="B1" s="16" t="s">
        <v>69</v>
      </c>
      <c r="C1" s="39"/>
      <c r="D1" s="16" t="s">
        <v>70</v>
      </c>
      <c r="E1" s="39"/>
      <c r="F1" s="16" t="s">
        <v>71</v>
      </c>
      <c r="G1" s="39"/>
      <c r="H1" s="16" t="s">
        <v>72</v>
      </c>
      <c r="I1" s="39"/>
      <c r="J1" s="16" t="s">
        <v>73</v>
      </c>
      <c r="K1" s="39"/>
      <c r="L1" s="16" t="s">
        <v>74</v>
      </c>
      <c r="M1" s="17"/>
      <c r="N1" s="51" t="s">
        <v>43</v>
      </c>
      <c r="O1" s="10" t="s">
        <v>92</v>
      </c>
      <c r="P1" s="10" t="s">
        <v>93</v>
      </c>
      <c r="Q1" s="10" t="s">
        <v>94</v>
      </c>
      <c r="R1" s="10" t="s">
        <v>95</v>
      </c>
      <c r="S1" s="10" t="s">
        <v>96</v>
      </c>
      <c r="T1" s="10" t="s">
        <v>97</v>
      </c>
    </row>
    <row r="2" spans="1:20" ht="16.5" thickTop="1" x14ac:dyDescent="0.25">
      <c r="A2" s="56" t="str">
        <f>'Front Page'!A2</f>
        <v>Student 1</v>
      </c>
      <c r="B2" s="42"/>
      <c r="C2" s="43" t="b">
        <f>IF(B2="5 - Identifies all 12 plus quads, hamstrings and calf muscles",5, IF(B2="4 - Identifies correctly 11 or 12",4, IF(B2="3 - Identifies 9 or 10",3, IF(B2="2 - Identifies 7 or 8", 2, IF(B2="1 - Identifies less than 6", 1)))))</f>
        <v>0</v>
      </c>
      <c r="D2" s="44"/>
      <c r="E2" s="43" t="b">
        <f>IF(D2="5 - 1 exercise for at least 8 named muscles or groups",5, IF(D2="4 - 4 or more exercises for upper and lower body",4, IF(D2="3 - 3 exercises for upper and lower body",3, IF(D2="2 - Exercise does not match component", 2, IF(D2="1 - Cannot demonstrate exercise", 1)))))</f>
        <v>0</v>
      </c>
      <c r="F2" s="44"/>
      <c r="G2" s="43" t="b">
        <f>IF(F2="5 - 1 exercise for at least 8 named muscles or groups",5, IF(F2="4 - 4 or more exercises for upper and lower body",4, IF(F2="3 - 3 exercises for upper and lower body",3, IF(F2="2 - Exercise does not match component", 2, IF(F2="1 - Cannot demonstrate exercise", 1)))))</f>
        <v>0</v>
      </c>
      <c r="H2" s="44"/>
      <c r="I2" s="43" t="b">
        <f>IF(H2="5 - 1 exercise for at least 8 named muscles or groups",5, IF(H2="4 - 4 or more exercises for upper and lower body",4, IF(H2="3 - 3 exercises for upper and lower body",3, IF(H2="2 - Exercise does not match component", 2, IF(H2="1 - Cannot demonstrate exercise", 1)))))</f>
        <v>0</v>
      </c>
      <c r="J2" s="44"/>
      <c r="K2" s="43" t="b">
        <f>IF(J2="5 - Can discuss current trends, news or research on benefits",5, IF(J2="4 - Explains 4 or more reasons",4, IF(J2="3 - Explains at least 3 reasons",3, IF(J2="2 - Explains 1 reason", 2, IF(J2="1 - Cannot explain any reasons", 1)))))</f>
        <v>0</v>
      </c>
      <c r="L2" s="44"/>
      <c r="M2" s="45" t="b">
        <f>IF(L2="5 - Create and use plan to work at least 3 opposing muscles or groups with and without equipment",5, IF(L2="4 - Create and use plan to work at least 2 opposing muscles or groups with and without equipment",4, IF(L2="3 - Create and use plan when told by teacher",3, IF(L2="2 - Sometimes can correctly use opposing muscles when told by teacher", 2, IF(L2="1 - Does not use opposing muscle groupings", 1)))))</f>
        <v>0</v>
      </c>
      <c r="N2" s="67" t="str">
        <f>IFERROR(AVERAGE(C2, E2, G2, I2, K2, M2), "")</f>
        <v/>
      </c>
      <c r="O2" s="11" t="s">
        <v>79</v>
      </c>
      <c r="P2" s="11" t="s">
        <v>80</v>
      </c>
      <c r="Q2" s="11" t="s">
        <v>80</v>
      </c>
      <c r="R2" s="11" t="s">
        <v>80</v>
      </c>
      <c r="S2" s="11" t="s">
        <v>85</v>
      </c>
      <c r="T2" s="11" t="s">
        <v>90</v>
      </c>
    </row>
    <row r="3" spans="1:20" x14ac:dyDescent="0.25">
      <c r="A3" s="57" t="str">
        <f>'Front Page'!A3</f>
        <v>Student 2</v>
      </c>
      <c r="B3" s="40"/>
      <c r="C3" s="34" t="b">
        <f t="shared" ref="C3:C41" si="0">IF(B3="5 - Identifies all 12 plus quads, hamstrings and calf muscles",5, IF(B3="4 - Identifies correctly 11 or 12",4, IF(B3="3 - Identifies 9 or 10",3, IF(B3="2 - Identifies 7 or 8", 2, IF(B3="1 - Identifies less than 6", 1)))))</f>
        <v>0</v>
      </c>
      <c r="D3" s="33"/>
      <c r="E3" s="34" t="b">
        <f t="shared" ref="E3:E41" si="1">IF(D3="5 - 1 exercise for at least 8 named muscles or groups",5, IF(D3="4 - 4 or more exercises for upper and lower body",4, IF(D3="3 - 3 exercises for upper and lower body",3, IF(D3="2 - Exercises does not match component", 2, IF(D3="1 - Cannot demonstrate exercise", 1)))))</f>
        <v>0</v>
      </c>
      <c r="F3" s="33"/>
      <c r="G3" s="34" t="b">
        <f t="shared" ref="G3:G41" si="2">IF(F3="5 - 1 exercise for at least 8 named muscles or groups",5, IF(F3="4 - 4 or more exercises for upper and lower body",4, IF(F3="3 - 3 exercises for upper and lower body",3, IF(F3="2 - Exercise does not match component", 2, IF(F3="1 - Cannot demonstrate exercise", 1)))))</f>
        <v>0</v>
      </c>
      <c r="H3" s="33"/>
      <c r="I3" s="34" t="b">
        <f t="shared" ref="I3:I41" si="3">IF(H3="5 - 1 exercise for at least 8 named muscles or groups",5, IF(H3="4 - 4 or more exercises for upper and lower body",4, IF(H3="3 - 3 exercises for upper and lower body",3, IF(H3="2 - Exercise does not match component", 2, IF(H3="1 - Cannot demonstrate exercise", 1)))))</f>
        <v>0</v>
      </c>
      <c r="J3" s="33"/>
      <c r="K3" s="34" t="b">
        <f t="shared" ref="K3:K41" si="4">IF(J3="5 - Can discuss current trends, news or research on benefits",5, IF(J3="4 - Explains 4 or more reasons",4, IF(J3="3 - Explains at least 3 reasons",3, IF(J3="2 - Explains 1 reason", 2, IF(J3="1 - Cannot explain any reasons", 1)))))</f>
        <v>0</v>
      </c>
      <c r="L3" s="33"/>
      <c r="M3" s="37" t="b">
        <f t="shared" ref="M3:M41" si="5">IF(L3="5 - Create and use plan to work at least 3 opposing muscles or groups with and without equipment",5, IF(L3="4 - Create and use plan to work at least 2 opposing muscles or groups with and without equipment",4, IF(L3="3 - Create and use plan when told by teacher",3, IF(L3="2 - Sometimes can correctly use opposing muscles when told by teacher", 2, IF(L3="1 - Does not use opposing muscle groupings", 1)))))</f>
        <v>0</v>
      </c>
      <c r="N3" s="52" t="str">
        <f t="shared" ref="N3:N41" si="6">IFERROR(AVERAGE(C3, E3, G3, I3, K3, M3), "")</f>
        <v/>
      </c>
      <c r="O3" s="11" t="s">
        <v>75</v>
      </c>
      <c r="P3" s="11" t="s">
        <v>81</v>
      </c>
      <c r="Q3" s="11" t="s">
        <v>81</v>
      </c>
      <c r="R3" s="11" t="s">
        <v>81</v>
      </c>
      <c r="S3" s="11" t="s">
        <v>86</v>
      </c>
      <c r="T3" s="11" t="s">
        <v>98</v>
      </c>
    </row>
    <row r="4" spans="1:20" x14ac:dyDescent="0.25">
      <c r="A4" s="56" t="str">
        <f>'Front Page'!A4</f>
        <v>Student 3</v>
      </c>
      <c r="B4" s="46"/>
      <c r="C4" s="47" t="b">
        <f t="shared" si="0"/>
        <v>0</v>
      </c>
      <c r="D4" s="48"/>
      <c r="E4" s="47" t="b">
        <f t="shared" si="1"/>
        <v>0</v>
      </c>
      <c r="F4" s="48"/>
      <c r="G4" s="47" t="b">
        <f t="shared" si="2"/>
        <v>0</v>
      </c>
      <c r="H4" s="48"/>
      <c r="I4" s="47" t="b">
        <f t="shared" si="3"/>
        <v>0</v>
      </c>
      <c r="J4" s="48"/>
      <c r="K4" s="47" t="b">
        <f t="shared" si="4"/>
        <v>0</v>
      </c>
      <c r="L4" s="48"/>
      <c r="M4" s="49" t="b">
        <f t="shared" si="5"/>
        <v>0</v>
      </c>
      <c r="N4" s="68" t="str">
        <f t="shared" si="6"/>
        <v/>
      </c>
      <c r="O4" s="11" t="s">
        <v>76</v>
      </c>
      <c r="P4" s="11" t="s">
        <v>82</v>
      </c>
      <c r="Q4" s="11" t="s">
        <v>82</v>
      </c>
      <c r="R4" s="11" t="s">
        <v>82</v>
      </c>
      <c r="S4" s="11" t="s">
        <v>87</v>
      </c>
      <c r="T4" s="11" t="s">
        <v>99</v>
      </c>
    </row>
    <row r="5" spans="1:20" x14ac:dyDescent="0.25">
      <c r="A5" s="57" t="str">
        <f>'Front Page'!A5</f>
        <v>Student 4</v>
      </c>
      <c r="B5" s="40"/>
      <c r="C5" s="34" t="b">
        <f t="shared" si="0"/>
        <v>0</v>
      </c>
      <c r="D5" s="33"/>
      <c r="E5" s="34" t="b">
        <f t="shared" si="1"/>
        <v>0</v>
      </c>
      <c r="F5" s="33"/>
      <c r="G5" s="34" t="b">
        <f t="shared" si="2"/>
        <v>0</v>
      </c>
      <c r="H5" s="33"/>
      <c r="I5" s="34" t="b">
        <f t="shared" si="3"/>
        <v>0</v>
      </c>
      <c r="J5" s="33"/>
      <c r="K5" s="34" t="b">
        <f t="shared" si="4"/>
        <v>0</v>
      </c>
      <c r="L5" s="33"/>
      <c r="M5" s="37" t="b">
        <f t="shared" si="5"/>
        <v>0</v>
      </c>
      <c r="N5" s="52" t="str">
        <f t="shared" si="6"/>
        <v/>
      </c>
      <c r="O5" s="11" t="s">
        <v>77</v>
      </c>
      <c r="P5" s="11" t="s">
        <v>84</v>
      </c>
      <c r="Q5" s="11" t="s">
        <v>84</v>
      </c>
      <c r="R5" s="11" t="s">
        <v>84</v>
      </c>
      <c r="S5" s="11" t="s">
        <v>88</v>
      </c>
      <c r="T5" s="11" t="s">
        <v>100</v>
      </c>
    </row>
    <row r="6" spans="1:20" x14ac:dyDescent="0.25">
      <c r="A6" s="56" t="str">
        <f>'Front Page'!A6</f>
        <v>Student 5</v>
      </c>
      <c r="B6" s="46"/>
      <c r="C6" s="47" t="b">
        <f t="shared" si="0"/>
        <v>0</v>
      </c>
      <c r="D6" s="48"/>
      <c r="E6" s="47" t="b">
        <f t="shared" si="1"/>
        <v>0</v>
      </c>
      <c r="F6" s="48"/>
      <c r="G6" s="47" t="b">
        <f t="shared" si="2"/>
        <v>0</v>
      </c>
      <c r="H6" s="48"/>
      <c r="I6" s="47" t="b">
        <f t="shared" si="3"/>
        <v>0</v>
      </c>
      <c r="J6" s="48"/>
      <c r="K6" s="47" t="b">
        <f t="shared" si="4"/>
        <v>0</v>
      </c>
      <c r="L6" s="48"/>
      <c r="M6" s="49" t="b">
        <f t="shared" si="5"/>
        <v>0</v>
      </c>
      <c r="N6" s="68" t="str">
        <f t="shared" si="6"/>
        <v/>
      </c>
      <c r="O6" s="11" t="s">
        <v>78</v>
      </c>
      <c r="P6" s="11" t="s">
        <v>83</v>
      </c>
      <c r="Q6" s="11" t="s">
        <v>83</v>
      </c>
      <c r="R6" s="11" t="s">
        <v>83</v>
      </c>
      <c r="S6" s="11" t="s">
        <v>89</v>
      </c>
      <c r="T6" s="11" t="s">
        <v>91</v>
      </c>
    </row>
    <row r="7" spans="1:20" x14ac:dyDescent="0.25">
      <c r="A7" s="57" t="str">
        <f>'Front Page'!A7</f>
        <v>Student 6</v>
      </c>
      <c r="B7" s="40"/>
      <c r="C7" s="34" t="b">
        <f t="shared" si="0"/>
        <v>0</v>
      </c>
      <c r="D7" s="33"/>
      <c r="E7" s="34" t="b">
        <f t="shared" si="1"/>
        <v>0</v>
      </c>
      <c r="F7" s="33"/>
      <c r="G7" s="34" t="b">
        <f t="shared" si="2"/>
        <v>0</v>
      </c>
      <c r="H7" s="33"/>
      <c r="I7" s="34" t="b">
        <f t="shared" si="3"/>
        <v>0</v>
      </c>
      <c r="J7" s="33"/>
      <c r="K7" s="34" t="b">
        <f t="shared" si="4"/>
        <v>0</v>
      </c>
      <c r="L7" s="33"/>
      <c r="M7" s="37" t="b">
        <f t="shared" si="5"/>
        <v>0</v>
      </c>
      <c r="N7" s="52" t="str">
        <f t="shared" si="6"/>
        <v/>
      </c>
    </row>
    <row r="8" spans="1:20" x14ac:dyDescent="0.25">
      <c r="A8" s="56" t="str">
        <f>'Front Page'!A8</f>
        <v>Student 7</v>
      </c>
      <c r="B8" s="46"/>
      <c r="C8" s="47" t="b">
        <f t="shared" si="0"/>
        <v>0</v>
      </c>
      <c r="D8" s="48"/>
      <c r="E8" s="47" t="b">
        <f t="shared" si="1"/>
        <v>0</v>
      </c>
      <c r="F8" s="48"/>
      <c r="G8" s="47" t="b">
        <f t="shared" si="2"/>
        <v>0</v>
      </c>
      <c r="H8" s="48"/>
      <c r="I8" s="47" t="b">
        <f t="shared" si="3"/>
        <v>0</v>
      </c>
      <c r="J8" s="48"/>
      <c r="K8" s="47" t="b">
        <f t="shared" si="4"/>
        <v>0</v>
      </c>
      <c r="L8" s="48"/>
      <c r="M8" s="49" t="b">
        <f t="shared" si="5"/>
        <v>0</v>
      </c>
      <c r="N8" s="68" t="str">
        <f t="shared" si="6"/>
        <v/>
      </c>
    </row>
    <row r="9" spans="1:20" x14ac:dyDescent="0.25">
      <c r="A9" s="57" t="str">
        <f>'Front Page'!A9</f>
        <v>Student 8</v>
      </c>
      <c r="B9" s="40"/>
      <c r="C9" s="34" t="b">
        <f t="shared" si="0"/>
        <v>0</v>
      </c>
      <c r="D9" s="33"/>
      <c r="E9" s="34" t="b">
        <f t="shared" si="1"/>
        <v>0</v>
      </c>
      <c r="F9" s="33"/>
      <c r="G9" s="34" t="b">
        <f t="shared" si="2"/>
        <v>0</v>
      </c>
      <c r="H9" s="33"/>
      <c r="I9" s="34" t="b">
        <f t="shared" si="3"/>
        <v>0</v>
      </c>
      <c r="J9" s="33"/>
      <c r="K9" s="34" t="b">
        <f t="shared" si="4"/>
        <v>0</v>
      </c>
      <c r="L9" s="33"/>
      <c r="M9" s="37" t="b">
        <f t="shared" si="5"/>
        <v>0</v>
      </c>
      <c r="N9" s="52" t="str">
        <f t="shared" si="6"/>
        <v/>
      </c>
    </row>
    <row r="10" spans="1:20" x14ac:dyDescent="0.25">
      <c r="A10" s="56" t="str">
        <f>'Front Page'!A10</f>
        <v>Student 9</v>
      </c>
      <c r="B10" s="46"/>
      <c r="C10" s="47" t="b">
        <f t="shared" si="0"/>
        <v>0</v>
      </c>
      <c r="D10" s="48"/>
      <c r="E10" s="47" t="b">
        <f t="shared" si="1"/>
        <v>0</v>
      </c>
      <c r="F10" s="48"/>
      <c r="G10" s="47" t="b">
        <f t="shared" si="2"/>
        <v>0</v>
      </c>
      <c r="H10" s="48"/>
      <c r="I10" s="47" t="b">
        <f t="shared" si="3"/>
        <v>0</v>
      </c>
      <c r="J10" s="48"/>
      <c r="K10" s="47" t="b">
        <f t="shared" si="4"/>
        <v>0</v>
      </c>
      <c r="L10" s="48"/>
      <c r="M10" s="49" t="b">
        <f t="shared" si="5"/>
        <v>0</v>
      </c>
      <c r="N10" s="68" t="str">
        <f t="shared" si="6"/>
        <v/>
      </c>
    </row>
    <row r="11" spans="1:20" x14ac:dyDescent="0.25">
      <c r="A11" s="57" t="str">
        <f>'Front Page'!A11</f>
        <v>Student 10</v>
      </c>
      <c r="B11" s="40"/>
      <c r="C11" s="34" t="b">
        <f t="shared" si="0"/>
        <v>0</v>
      </c>
      <c r="D11" s="33"/>
      <c r="E11" s="34" t="b">
        <f t="shared" si="1"/>
        <v>0</v>
      </c>
      <c r="F11" s="33"/>
      <c r="G11" s="34" t="b">
        <f t="shared" si="2"/>
        <v>0</v>
      </c>
      <c r="H11" s="33"/>
      <c r="I11" s="34" t="b">
        <f t="shared" si="3"/>
        <v>0</v>
      </c>
      <c r="J11" s="33"/>
      <c r="K11" s="34" t="b">
        <f t="shared" si="4"/>
        <v>0</v>
      </c>
      <c r="L11" s="33"/>
      <c r="M11" s="37" t="b">
        <f t="shared" si="5"/>
        <v>0</v>
      </c>
      <c r="N11" s="52" t="str">
        <f t="shared" si="6"/>
        <v/>
      </c>
    </row>
    <row r="12" spans="1:20" x14ac:dyDescent="0.25">
      <c r="A12" s="56" t="str">
        <f>'Front Page'!A12</f>
        <v>Student 11</v>
      </c>
      <c r="B12" s="46"/>
      <c r="C12" s="47" t="b">
        <f t="shared" si="0"/>
        <v>0</v>
      </c>
      <c r="D12" s="48"/>
      <c r="E12" s="47" t="b">
        <f t="shared" si="1"/>
        <v>0</v>
      </c>
      <c r="F12" s="48"/>
      <c r="G12" s="47" t="b">
        <f t="shared" si="2"/>
        <v>0</v>
      </c>
      <c r="H12" s="48"/>
      <c r="I12" s="47" t="b">
        <f t="shared" si="3"/>
        <v>0</v>
      </c>
      <c r="J12" s="48"/>
      <c r="K12" s="47" t="b">
        <f t="shared" si="4"/>
        <v>0</v>
      </c>
      <c r="L12" s="48"/>
      <c r="M12" s="49" t="b">
        <f t="shared" si="5"/>
        <v>0</v>
      </c>
      <c r="N12" s="68" t="str">
        <f t="shared" si="6"/>
        <v/>
      </c>
    </row>
    <row r="13" spans="1:20" x14ac:dyDescent="0.25">
      <c r="A13" s="57" t="str">
        <f>'Front Page'!A13</f>
        <v>Student 12</v>
      </c>
      <c r="B13" s="40"/>
      <c r="C13" s="34" t="b">
        <f t="shared" si="0"/>
        <v>0</v>
      </c>
      <c r="D13" s="33"/>
      <c r="E13" s="34" t="b">
        <f t="shared" si="1"/>
        <v>0</v>
      </c>
      <c r="F13" s="33"/>
      <c r="G13" s="34" t="b">
        <f t="shared" si="2"/>
        <v>0</v>
      </c>
      <c r="H13" s="33"/>
      <c r="I13" s="34" t="b">
        <f t="shared" si="3"/>
        <v>0</v>
      </c>
      <c r="J13" s="33"/>
      <c r="K13" s="34" t="b">
        <f t="shared" si="4"/>
        <v>0</v>
      </c>
      <c r="L13" s="33"/>
      <c r="M13" s="37" t="b">
        <f t="shared" si="5"/>
        <v>0</v>
      </c>
      <c r="N13" s="52" t="str">
        <f t="shared" si="6"/>
        <v/>
      </c>
    </row>
    <row r="14" spans="1:20" x14ac:dyDescent="0.25">
      <c r="A14" s="56" t="str">
        <f>'Front Page'!A14</f>
        <v>Student 13</v>
      </c>
      <c r="B14" s="46"/>
      <c r="C14" s="47" t="b">
        <f t="shared" si="0"/>
        <v>0</v>
      </c>
      <c r="D14" s="48"/>
      <c r="E14" s="47" t="b">
        <f t="shared" si="1"/>
        <v>0</v>
      </c>
      <c r="F14" s="48"/>
      <c r="G14" s="47" t="b">
        <f t="shared" si="2"/>
        <v>0</v>
      </c>
      <c r="H14" s="48"/>
      <c r="I14" s="47" t="b">
        <f t="shared" si="3"/>
        <v>0</v>
      </c>
      <c r="J14" s="48"/>
      <c r="K14" s="47" t="b">
        <f t="shared" si="4"/>
        <v>0</v>
      </c>
      <c r="L14" s="48"/>
      <c r="M14" s="49" t="b">
        <f t="shared" si="5"/>
        <v>0</v>
      </c>
      <c r="N14" s="68" t="str">
        <f t="shared" si="6"/>
        <v/>
      </c>
    </row>
    <row r="15" spans="1:20" x14ac:dyDescent="0.25">
      <c r="A15" s="57" t="str">
        <f>'Front Page'!A15</f>
        <v>Student 14</v>
      </c>
      <c r="B15" s="40"/>
      <c r="C15" s="34" t="b">
        <f t="shared" si="0"/>
        <v>0</v>
      </c>
      <c r="D15" s="33"/>
      <c r="E15" s="34" t="b">
        <f t="shared" si="1"/>
        <v>0</v>
      </c>
      <c r="F15" s="33"/>
      <c r="G15" s="34" t="b">
        <f t="shared" si="2"/>
        <v>0</v>
      </c>
      <c r="H15" s="33"/>
      <c r="I15" s="34" t="b">
        <f t="shared" si="3"/>
        <v>0</v>
      </c>
      <c r="J15" s="33"/>
      <c r="K15" s="34" t="b">
        <f t="shared" si="4"/>
        <v>0</v>
      </c>
      <c r="L15" s="33"/>
      <c r="M15" s="37" t="b">
        <f t="shared" si="5"/>
        <v>0</v>
      </c>
      <c r="N15" s="52" t="str">
        <f t="shared" si="6"/>
        <v/>
      </c>
    </row>
    <row r="16" spans="1:20" x14ac:dyDescent="0.25">
      <c r="A16" s="56" t="str">
        <f>'Front Page'!A16</f>
        <v>Student 15</v>
      </c>
      <c r="B16" s="46"/>
      <c r="C16" s="47" t="b">
        <f t="shared" si="0"/>
        <v>0</v>
      </c>
      <c r="D16" s="48"/>
      <c r="E16" s="47" t="b">
        <f t="shared" si="1"/>
        <v>0</v>
      </c>
      <c r="F16" s="48"/>
      <c r="G16" s="47" t="b">
        <f t="shared" si="2"/>
        <v>0</v>
      </c>
      <c r="H16" s="48"/>
      <c r="I16" s="47" t="b">
        <f t="shared" si="3"/>
        <v>0</v>
      </c>
      <c r="J16" s="48"/>
      <c r="K16" s="47" t="b">
        <f t="shared" si="4"/>
        <v>0</v>
      </c>
      <c r="L16" s="48"/>
      <c r="M16" s="49" t="b">
        <f t="shared" si="5"/>
        <v>0</v>
      </c>
      <c r="N16" s="68" t="str">
        <f t="shared" si="6"/>
        <v/>
      </c>
    </row>
    <row r="17" spans="1:14" x14ac:dyDescent="0.25">
      <c r="A17" s="57" t="str">
        <f>'Front Page'!A17</f>
        <v>Student 16</v>
      </c>
      <c r="B17" s="40"/>
      <c r="C17" s="34" t="b">
        <f t="shared" si="0"/>
        <v>0</v>
      </c>
      <c r="D17" s="33"/>
      <c r="E17" s="34" t="b">
        <f t="shared" si="1"/>
        <v>0</v>
      </c>
      <c r="F17" s="33"/>
      <c r="G17" s="34" t="b">
        <f t="shared" si="2"/>
        <v>0</v>
      </c>
      <c r="H17" s="33"/>
      <c r="I17" s="34" t="b">
        <f t="shared" si="3"/>
        <v>0</v>
      </c>
      <c r="J17" s="33"/>
      <c r="K17" s="34" t="b">
        <f t="shared" si="4"/>
        <v>0</v>
      </c>
      <c r="L17" s="33"/>
      <c r="M17" s="37" t="b">
        <f t="shared" si="5"/>
        <v>0</v>
      </c>
      <c r="N17" s="52" t="str">
        <f t="shared" si="6"/>
        <v/>
      </c>
    </row>
    <row r="18" spans="1:14" x14ac:dyDescent="0.25">
      <c r="A18" s="56" t="str">
        <f>'Front Page'!A18</f>
        <v>Student 17</v>
      </c>
      <c r="B18" s="46"/>
      <c r="C18" s="47" t="b">
        <f t="shared" si="0"/>
        <v>0</v>
      </c>
      <c r="D18" s="48"/>
      <c r="E18" s="47" t="b">
        <f t="shared" si="1"/>
        <v>0</v>
      </c>
      <c r="F18" s="48"/>
      <c r="G18" s="47" t="b">
        <f t="shared" si="2"/>
        <v>0</v>
      </c>
      <c r="H18" s="48"/>
      <c r="I18" s="47" t="b">
        <f t="shared" si="3"/>
        <v>0</v>
      </c>
      <c r="J18" s="48"/>
      <c r="K18" s="47" t="b">
        <f t="shared" si="4"/>
        <v>0</v>
      </c>
      <c r="L18" s="48"/>
      <c r="M18" s="49" t="b">
        <f t="shared" si="5"/>
        <v>0</v>
      </c>
      <c r="N18" s="68" t="str">
        <f t="shared" si="6"/>
        <v/>
      </c>
    </row>
    <row r="19" spans="1:14" x14ac:dyDescent="0.25">
      <c r="A19" s="57" t="str">
        <f>'Front Page'!A19</f>
        <v>Student 18</v>
      </c>
      <c r="B19" s="40"/>
      <c r="C19" s="34" t="b">
        <f t="shared" si="0"/>
        <v>0</v>
      </c>
      <c r="D19" s="33"/>
      <c r="E19" s="34" t="b">
        <f t="shared" si="1"/>
        <v>0</v>
      </c>
      <c r="F19" s="33"/>
      <c r="G19" s="34" t="b">
        <f t="shared" si="2"/>
        <v>0</v>
      </c>
      <c r="H19" s="33"/>
      <c r="I19" s="34" t="b">
        <f t="shared" si="3"/>
        <v>0</v>
      </c>
      <c r="J19" s="33"/>
      <c r="K19" s="34" t="b">
        <f t="shared" si="4"/>
        <v>0</v>
      </c>
      <c r="L19" s="33"/>
      <c r="M19" s="37" t="b">
        <f t="shared" si="5"/>
        <v>0</v>
      </c>
      <c r="N19" s="52" t="str">
        <f t="shared" si="6"/>
        <v/>
      </c>
    </row>
    <row r="20" spans="1:14" x14ac:dyDescent="0.25">
      <c r="A20" s="56" t="str">
        <f>'Front Page'!A20</f>
        <v>Student 19</v>
      </c>
      <c r="B20" s="46"/>
      <c r="C20" s="47" t="b">
        <f t="shared" si="0"/>
        <v>0</v>
      </c>
      <c r="D20" s="48"/>
      <c r="E20" s="47" t="b">
        <f t="shared" si="1"/>
        <v>0</v>
      </c>
      <c r="F20" s="48"/>
      <c r="G20" s="47" t="b">
        <f t="shared" si="2"/>
        <v>0</v>
      </c>
      <c r="H20" s="48"/>
      <c r="I20" s="47" t="b">
        <f t="shared" si="3"/>
        <v>0</v>
      </c>
      <c r="J20" s="48"/>
      <c r="K20" s="47" t="b">
        <f t="shared" si="4"/>
        <v>0</v>
      </c>
      <c r="L20" s="48"/>
      <c r="M20" s="49" t="b">
        <f t="shared" si="5"/>
        <v>0</v>
      </c>
      <c r="N20" s="68" t="str">
        <f t="shared" si="6"/>
        <v/>
      </c>
    </row>
    <row r="21" spans="1:14" x14ac:dyDescent="0.25">
      <c r="A21" s="57" t="str">
        <f>'Front Page'!A21</f>
        <v>Student 20</v>
      </c>
      <c r="B21" s="40"/>
      <c r="C21" s="34" t="b">
        <f t="shared" si="0"/>
        <v>0</v>
      </c>
      <c r="D21" s="33"/>
      <c r="E21" s="34" t="b">
        <f t="shared" si="1"/>
        <v>0</v>
      </c>
      <c r="F21" s="33"/>
      <c r="G21" s="34" t="b">
        <f t="shared" si="2"/>
        <v>0</v>
      </c>
      <c r="H21" s="33"/>
      <c r="I21" s="34" t="b">
        <f t="shared" si="3"/>
        <v>0</v>
      </c>
      <c r="J21" s="33"/>
      <c r="K21" s="34" t="b">
        <f t="shared" si="4"/>
        <v>0</v>
      </c>
      <c r="L21" s="33"/>
      <c r="M21" s="37" t="b">
        <f t="shared" si="5"/>
        <v>0</v>
      </c>
      <c r="N21" s="52" t="str">
        <f t="shared" si="6"/>
        <v/>
      </c>
    </row>
    <row r="22" spans="1:14" x14ac:dyDescent="0.25">
      <c r="A22" s="56" t="str">
        <f>'Front Page'!A22</f>
        <v>Student 21</v>
      </c>
      <c r="B22" s="46"/>
      <c r="C22" s="47" t="b">
        <f t="shared" si="0"/>
        <v>0</v>
      </c>
      <c r="D22" s="48"/>
      <c r="E22" s="47" t="b">
        <f t="shared" si="1"/>
        <v>0</v>
      </c>
      <c r="F22" s="48"/>
      <c r="G22" s="47" t="b">
        <f t="shared" si="2"/>
        <v>0</v>
      </c>
      <c r="H22" s="48"/>
      <c r="I22" s="47" t="b">
        <f t="shared" si="3"/>
        <v>0</v>
      </c>
      <c r="J22" s="48"/>
      <c r="K22" s="47" t="b">
        <f t="shared" si="4"/>
        <v>0</v>
      </c>
      <c r="L22" s="48"/>
      <c r="M22" s="49" t="b">
        <f t="shared" si="5"/>
        <v>0</v>
      </c>
      <c r="N22" s="68" t="str">
        <f t="shared" si="6"/>
        <v/>
      </c>
    </row>
    <row r="23" spans="1:14" x14ac:dyDescent="0.25">
      <c r="A23" s="57" t="str">
        <f>'Front Page'!A23</f>
        <v>Student 22</v>
      </c>
      <c r="B23" s="40"/>
      <c r="C23" s="34" t="b">
        <f t="shared" si="0"/>
        <v>0</v>
      </c>
      <c r="D23" s="33"/>
      <c r="E23" s="34" t="b">
        <f t="shared" si="1"/>
        <v>0</v>
      </c>
      <c r="F23" s="33"/>
      <c r="G23" s="34" t="b">
        <f t="shared" si="2"/>
        <v>0</v>
      </c>
      <c r="H23" s="33"/>
      <c r="I23" s="34" t="b">
        <f t="shared" si="3"/>
        <v>0</v>
      </c>
      <c r="J23" s="33"/>
      <c r="K23" s="34" t="b">
        <f t="shared" si="4"/>
        <v>0</v>
      </c>
      <c r="L23" s="33"/>
      <c r="M23" s="37" t="b">
        <f t="shared" si="5"/>
        <v>0</v>
      </c>
      <c r="N23" s="52" t="str">
        <f t="shared" si="6"/>
        <v/>
      </c>
    </row>
    <row r="24" spans="1:14" x14ac:dyDescent="0.25">
      <c r="A24" s="56" t="str">
        <f>'Front Page'!A24</f>
        <v>Student 23</v>
      </c>
      <c r="B24" s="46"/>
      <c r="C24" s="47" t="b">
        <f t="shared" si="0"/>
        <v>0</v>
      </c>
      <c r="D24" s="48"/>
      <c r="E24" s="47" t="b">
        <f t="shared" si="1"/>
        <v>0</v>
      </c>
      <c r="F24" s="48"/>
      <c r="G24" s="47" t="b">
        <f t="shared" si="2"/>
        <v>0</v>
      </c>
      <c r="H24" s="48"/>
      <c r="I24" s="47" t="b">
        <f t="shared" si="3"/>
        <v>0</v>
      </c>
      <c r="J24" s="48"/>
      <c r="K24" s="47" t="b">
        <f t="shared" si="4"/>
        <v>0</v>
      </c>
      <c r="L24" s="48"/>
      <c r="M24" s="49" t="b">
        <f t="shared" si="5"/>
        <v>0</v>
      </c>
      <c r="N24" s="68" t="str">
        <f t="shared" si="6"/>
        <v/>
      </c>
    </row>
    <row r="25" spans="1:14" x14ac:dyDescent="0.25">
      <c r="A25" s="57" t="str">
        <f>'Front Page'!A25</f>
        <v>Student 24</v>
      </c>
      <c r="B25" s="40"/>
      <c r="C25" s="34" t="b">
        <f t="shared" si="0"/>
        <v>0</v>
      </c>
      <c r="D25" s="33"/>
      <c r="E25" s="34" t="b">
        <f t="shared" si="1"/>
        <v>0</v>
      </c>
      <c r="F25" s="33"/>
      <c r="G25" s="34" t="b">
        <f t="shared" si="2"/>
        <v>0</v>
      </c>
      <c r="H25" s="33"/>
      <c r="I25" s="34" t="b">
        <f t="shared" si="3"/>
        <v>0</v>
      </c>
      <c r="J25" s="33"/>
      <c r="K25" s="34" t="b">
        <f t="shared" si="4"/>
        <v>0</v>
      </c>
      <c r="L25" s="33"/>
      <c r="M25" s="37" t="b">
        <f t="shared" si="5"/>
        <v>0</v>
      </c>
      <c r="N25" s="52" t="str">
        <f t="shared" si="6"/>
        <v/>
      </c>
    </row>
    <row r="26" spans="1:14" x14ac:dyDescent="0.25">
      <c r="A26" s="56" t="str">
        <f>'Front Page'!A26</f>
        <v>Student 25</v>
      </c>
      <c r="B26" s="46"/>
      <c r="C26" s="47" t="b">
        <f t="shared" si="0"/>
        <v>0</v>
      </c>
      <c r="D26" s="48"/>
      <c r="E26" s="47" t="b">
        <f t="shared" si="1"/>
        <v>0</v>
      </c>
      <c r="F26" s="48"/>
      <c r="G26" s="47" t="b">
        <f t="shared" si="2"/>
        <v>0</v>
      </c>
      <c r="H26" s="48"/>
      <c r="I26" s="47" t="b">
        <f t="shared" si="3"/>
        <v>0</v>
      </c>
      <c r="J26" s="48"/>
      <c r="K26" s="47" t="b">
        <f t="shared" si="4"/>
        <v>0</v>
      </c>
      <c r="L26" s="48"/>
      <c r="M26" s="49" t="b">
        <f t="shared" si="5"/>
        <v>0</v>
      </c>
      <c r="N26" s="68" t="str">
        <f t="shared" si="6"/>
        <v/>
      </c>
    </row>
    <row r="27" spans="1:14" x14ac:dyDescent="0.25">
      <c r="A27" s="57" t="str">
        <f>'Front Page'!A27</f>
        <v>Student 26</v>
      </c>
      <c r="B27" s="40"/>
      <c r="C27" s="34" t="b">
        <f t="shared" si="0"/>
        <v>0</v>
      </c>
      <c r="D27" s="33"/>
      <c r="E27" s="34" t="b">
        <f t="shared" si="1"/>
        <v>0</v>
      </c>
      <c r="F27" s="33"/>
      <c r="G27" s="34" t="b">
        <f t="shared" si="2"/>
        <v>0</v>
      </c>
      <c r="H27" s="33"/>
      <c r="I27" s="34" t="b">
        <f t="shared" si="3"/>
        <v>0</v>
      </c>
      <c r="J27" s="33"/>
      <c r="K27" s="34" t="b">
        <f t="shared" si="4"/>
        <v>0</v>
      </c>
      <c r="L27" s="33"/>
      <c r="M27" s="37" t="b">
        <f t="shared" si="5"/>
        <v>0</v>
      </c>
      <c r="N27" s="52" t="str">
        <f t="shared" si="6"/>
        <v/>
      </c>
    </row>
    <row r="28" spans="1:14" x14ac:dyDescent="0.25">
      <c r="A28" s="56" t="str">
        <f>'Front Page'!A28</f>
        <v>Student 27</v>
      </c>
      <c r="B28" s="46"/>
      <c r="C28" s="47" t="b">
        <f t="shared" si="0"/>
        <v>0</v>
      </c>
      <c r="D28" s="48"/>
      <c r="E28" s="47" t="b">
        <f t="shared" si="1"/>
        <v>0</v>
      </c>
      <c r="F28" s="48"/>
      <c r="G28" s="47" t="b">
        <f t="shared" si="2"/>
        <v>0</v>
      </c>
      <c r="H28" s="48"/>
      <c r="I28" s="47" t="b">
        <f t="shared" si="3"/>
        <v>0</v>
      </c>
      <c r="J28" s="48"/>
      <c r="K28" s="47" t="b">
        <f t="shared" si="4"/>
        <v>0</v>
      </c>
      <c r="L28" s="48"/>
      <c r="M28" s="49" t="b">
        <f t="shared" si="5"/>
        <v>0</v>
      </c>
      <c r="N28" s="68" t="str">
        <f t="shared" si="6"/>
        <v/>
      </c>
    </row>
    <row r="29" spans="1:14" x14ac:dyDescent="0.25">
      <c r="A29" s="57" t="str">
        <f>'Front Page'!A29</f>
        <v>Student 28</v>
      </c>
      <c r="B29" s="40"/>
      <c r="C29" s="34" t="b">
        <f t="shared" si="0"/>
        <v>0</v>
      </c>
      <c r="D29" s="33"/>
      <c r="E29" s="34" t="b">
        <f t="shared" si="1"/>
        <v>0</v>
      </c>
      <c r="F29" s="33"/>
      <c r="G29" s="34" t="b">
        <f t="shared" si="2"/>
        <v>0</v>
      </c>
      <c r="H29" s="33"/>
      <c r="I29" s="34" t="b">
        <f t="shared" si="3"/>
        <v>0</v>
      </c>
      <c r="J29" s="33"/>
      <c r="K29" s="34" t="b">
        <f t="shared" si="4"/>
        <v>0</v>
      </c>
      <c r="L29" s="33"/>
      <c r="M29" s="37" t="b">
        <f t="shared" si="5"/>
        <v>0</v>
      </c>
      <c r="N29" s="52" t="str">
        <f t="shared" si="6"/>
        <v/>
      </c>
    </row>
    <row r="30" spans="1:14" x14ac:dyDescent="0.25">
      <c r="A30" s="56" t="str">
        <f>'Front Page'!A30</f>
        <v>Student 29</v>
      </c>
      <c r="B30" s="46"/>
      <c r="C30" s="47" t="b">
        <f t="shared" si="0"/>
        <v>0</v>
      </c>
      <c r="D30" s="48"/>
      <c r="E30" s="47" t="b">
        <f t="shared" si="1"/>
        <v>0</v>
      </c>
      <c r="F30" s="48"/>
      <c r="G30" s="47" t="b">
        <f t="shared" si="2"/>
        <v>0</v>
      </c>
      <c r="H30" s="48"/>
      <c r="I30" s="47" t="b">
        <f t="shared" si="3"/>
        <v>0</v>
      </c>
      <c r="J30" s="48"/>
      <c r="K30" s="47" t="b">
        <f t="shared" si="4"/>
        <v>0</v>
      </c>
      <c r="L30" s="48"/>
      <c r="M30" s="49" t="b">
        <f t="shared" si="5"/>
        <v>0</v>
      </c>
      <c r="N30" s="68" t="str">
        <f t="shared" si="6"/>
        <v/>
      </c>
    </row>
    <row r="31" spans="1:14" x14ac:dyDescent="0.25">
      <c r="A31" s="57" t="str">
        <f>'Front Page'!A31</f>
        <v>Student 30</v>
      </c>
      <c r="B31" s="40"/>
      <c r="C31" s="34" t="b">
        <f t="shared" si="0"/>
        <v>0</v>
      </c>
      <c r="D31" s="33"/>
      <c r="E31" s="34" t="b">
        <f t="shared" si="1"/>
        <v>0</v>
      </c>
      <c r="F31" s="33"/>
      <c r="G31" s="34" t="b">
        <f t="shared" si="2"/>
        <v>0</v>
      </c>
      <c r="H31" s="33"/>
      <c r="I31" s="34" t="b">
        <f t="shared" si="3"/>
        <v>0</v>
      </c>
      <c r="J31" s="33"/>
      <c r="K31" s="34" t="b">
        <f t="shared" si="4"/>
        <v>0</v>
      </c>
      <c r="L31" s="33"/>
      <c r="M31" s="37" t="b">
        <f t="shared" si="5"/>
        <v>0</v>
      </c>
      <c r="N31" s="52" t="str">
        <f t="shared" si="6"/>
        <v/>
      </c>
    </row>
    <row r="32" spans="1:14" x14ac:dyDescent="0.25">
      <c r="A32" s="56" t="str">
        <f>'Front Page'!A32</f>
        <v>Student 31</v>
      </c>
      <c r="B32" s="46"/>
      <c r="C32" s="47" t="b">
        <f t="shared" si="0"/>
        <v>0</v>
      </c>
      <c r="D32" s="48"/>
      <c r="E32" s="47" t="b">
        <f t="shared" si="1"/>
        <v>0</v>
      </c>
      <c r="F32" s="48"/>
      <c r="G32" s="47" t="b">
        <f t="shared" si="2"/>
        <v>0</v>
      </c>
      <c r="H32" s="48"/>
      <c r="I32" s="47" t="b">
        <f t="shared" si="3"/>
        <v>0</v>
      </c>
      <c r="J32" s="48"/>
      <c r="K32" s="47" t="b">
        <f t="shared" si="4"/>
        <v>0</v>
      </c>
      <c r="L32" s="48"/>
      <c r="M32" s="49" t="b">
        <f t="shared" si="5"/>
        <v>0</v>
      </c>
      <c r="N32" s="68" t="str">
        <f t="shared" si="6"/>
        <v/>
      </c>
    </row>
    <row r="33" spans="1:14" x14ac:dyDescent="0.25">
      <c r="A33" s="57" t="str">
        <f>'Front Page'!A33</f>
        <v>Student 32</v>
      </c>
      <c r="B33" s="40"/>
      <c r="C33" s="34" t="b">
        <f t="shared" si="0"/>
        <v>0</v>
      </c>
      <c r="D33" s="33"/>
      <c r="E33" s="34" t="b">
        <f t="shared" si="1"/>
        <v>0</v>
      </c>
      <c r="F33" s="33"/>
      <c r="G33" s="34" t="b">
        <f t="shared" si="2"/>
        <v>0</v>
      </c>
      <c r="H33" s="33"/>
      <c r="I33" s="34" t="b">
        <f t="shared" si="3"/>
        <v>0</v>
      </c>
      <c r="J33" s="33"/>
      <c r="K33" s="34" t="b">
        <f t="shared" si="4"/>
        <v>0</v>
      </c>
      <c r="L33" s="33"/>
      <c r="M33" s="37" t="b">
        <f t="shared" si="5"/>
        <v>0</v>
      </c>
      <c r="N33" s="52" t="str">
        <f t="shared" si="6"/>
        <v/>
      </c>
    </row>
    <row r="34" spans="1:14" x14ac:dyDescent="0.25">
      <c r="A34" s="56" t="str">
        <f>'Front Page'!A34</f>
        <v>Student 33</v>
      </c>
      <c r="B34" s="46"/>
      <c r="C34" s="47" t="b">
        <f t="shared" si="0"/>
        <v>0</v>
      </c>
      <c r="D34" s="48"/>
      <c r="E34" s="47" t="b">
        <f t="shared" si="1"/>
        <v>0</v>
      </c>
      <c r="F34" s="48"/>
      <c r="G34" s="47" t="b">
        <f t="shared" si="2"/>
        <v>0</v>
      </c>
      <c r="H34" s="48"/>
      <c r="I34" s="47" t="b">
        <f t="shared" si="3"/>
        <v>0</v>
      </c>
      <c r="J34" s="48"/>
      <c r="K34" s="47" t="b">
        <f t="shared" si="4"/>
        <v>0</v>
      </c>
      <c r="L34" s="48"/>
      <c r="M34" s="49" t="b">
        <f t="shared" si="5"/>
        <v>0</v>
      </c>
      <c r="N34" s="68" t="str">
        <f t="shared" si="6"/>
        <v/>
      </c>
    </row>
    <row r="35" spans="1:14" x14ac:dyDescent="0.25">
      <c r="A35" s="57" t="str">
        <f>'Front Page'!A35</f>
        <v>Student 34</v>
      </c>
      <c r="B35" s="40"/>
      <c r="C35" s="34" t="b">
        <f t="shared" si="0"/>
        <v>0</v>
      </c>
      <c r="D35" s="33"/>
      <c r="E35" s="34" t="b">
        <f t="shared" si="1"/>
        <v>0</v>
      </c>
      <c r="F35" s="33"/>
      <c r="G35" s="34" t="b">
        <f t="shared" si="2"/>
        <v>0</v>
      </c>
      <c r="H35" s="33"/>
      <c r="I35" s="34" t="b">
        <f t="shared" si="3"/>
        <v>0</v>
      </c>
      <c r="J35" s="33"/>
      <c r="K35" s="34" t="b">
        <f t="shared" si="4"/>
        <v>0</v>
      </c>
      <c r="L35" s="33"/>
      <c r="M35" s="37" t="b">
        <f t="shared" si="5"/>
        <v>0</v>
      </c>
      <c r="N35" s="52" t="str">
        <f t="shared" si="6"/>
        <v/>
      </c>
    </row>
    <row r="36" spans="1:14" x14ac:dyDescent="0.25">
      <c r="A36" s="56" t="str">
        <f>'Front Page'!A36</f>
        <v>Student 35</v>
      </c>
      <c r="B36" s="46"/>
      <c r="C36" s="47" t="b">
        <f t="shared" si="0"/>
        <v>0</v>
      </c>
      <c r="D36" s="48"/>
      <c r="E36" s="47" t="b">
        <f t="shared" si="1"/>
        <v>0</v>
      </c>
      <c r="F36" s="48"/>
      <c r="G36" s="47" t="b">
        <f t="shared" si="2"/>
        <v>0</v>
      </c>
      <c r="H36" s="48"/>
      <c r="I36" s="47" t="b">
        <f t="shared" si="3"/>
        <v>0</v>
      </c>
      <c r="J36" s="48"/>
      <c r="K36" s="47" t="b">
        <f t="shared" si="4"/>
        <v>0</v>
      </c>
      <c r="L36" s="48"/>
      <c r="M36" s="49" t="b">
        <f t="shared" si="5"/>
        <v>0</v>
      </c>
      <c r="N36" s="68" t="str">
        <f t="shared" si="6"/>
        <v/>
      </c>
    </row>
    <row r="37" spans="1:14" x14ac:dyDescent="0.25">
      <c r="A37" s="57" t="str">
        <f>'Front Page'!A37</f>
        <v>Student 36</v>
      </c>
      <c r="B37" s="40"/>
      <c r="C37" s="34" t="b">
        <f t="shared" si="0"/>
        <v>0</v>
      </c>
      <c r="D37" s="33"/>
      <c r="E37" s="34" t="b">
        <f t="shared" si="1"/>
        <v>0</v>
      </c>
      <c r="F37" s="33"/>
      <c r="G37" s="34" t="b">
        <f t="shared" si="2"/>
        <v>0</v>
      </c>
      <c r="H37" s="33"/>
      <c r="I37" s="34" t="b">
        <f t="shared" si="3"/>
        <v>0</v>
      </c>
      <c r="J37" s="33"/>
      <c r="K37" s="34" t="b">
        <f t="shared" si="4"/>
        <v>0</v>
      </c>
      <c r="L37" s="33"/>
      <c r="M37" s="37" t="b">
        <f t="shared" si="5"/>
        <v>0</v>
      </c>
      <c r="N37" s="52" t="str">
        <f t="shared" si="6"/>
        <v/>
      </c>
    </row>
    <row r="38" spans="1:14" x14ac:dyDescent="0.25">
      <c r="A38" s="56" t="str">
        <f>'Front Page'!A38</f>
        <v>Student 37</v>
      </c>
      <c r="B38" s="46"/>
      <c r="C38" s="47" t="b">
        <f t="shared" si="0"/>
        <v>0</v>
      </c>
      <c r="D38" s="48"/>
      <c r="E38" s="47" t="b">
        <f t="shared" si="1"/>
        <v>0</v>
      </c>
      <c r="F38" s="48"/>
      <c r="G38" s="47" t="b">
        <f t="shared" si="2"/>
        <v>0</v>
      </c>
      <c r="H38" s="48"/>
      <c r="I38" s="47" t="b">
        <f t="shared" si="3"/>
        <v>0</v>
      </c>
      <c r="J38" s="48"/>
      <c r="K38" s="47" t="b">
        <f t="shared" si="4"/>
        <v>0</v>
      </c>
      <c r="L38" s="48"/>
      <c r="M38" s="49" t="b">
        <f t="shared" si="5"/>
        <v>0</v>
      </c>
      <c r="N38" s="68" t="str">
        <f t="shared" si="6"/>
        <v/>
      </c>
    </row>
    <row r="39" spans="1:14" x14ac:dyDescent="0.25">
      <c r="A39" s="57" t="str">
        <f>'Front Page'!A39</f>
        <v>Student 38</v>
      </c>
      <c r="B39" s="40"/>
      <c r="C39" s="34" t="b">
        <f t="shared" si="0"/>
        <v>0</v>
      </c>
      <c r="D39" s="33"/>
      <c r="E39" s="34" t="b">
        <f t="shared" si="1"/>
        <v>0</v>
      </c>
      <c r="F39" s="33"/>
      <c r="G39" s="34" t="b">
        <f t="shared" si="2"/>
        <v>0</v>
      </c>
      <c r="H39" s="33"/>
      <c r="I39" s="34" t="b">
        <f t="shared" si="3"/>
        <v>0</v>
      </c>
      <c r="J39" s="33"/>
      <c r="K39" s="34" t="b">
        <f t="shared" si="4"/>
        <v>0</v>
      </c>
      <c r="L39" s="33"/>
      <c r="M39" s="37" t="b">
        <f t="shared" si="5"/>
        <v>0</v>
      </c>
      <c r="N39" s="52" t="str">
        <f t="shared" si="6"/>
        <v/>
      </c>
    </row>
    <row r="40" spans="1:14" x14ac:dyDescent="0.25">
      <c r="A40" s="56" t="str">
        <f>'Front Page'!A40</f>
        <v>Student 39</v>
      </c>
      <c r="B40" s="46"/>
      <c r="C40" s="47" t="b">
        <f t="shared" si="0"/>
        <v>0</v>
      </c>
      <c r="D40" s="48"/>
      <c r="E40" s="47" t="b">
        <f t="shared" si="1"/>
        <v>0</v>
      </c>
      <c r="F40" s="48"/>
      <c r="G40" s="47" t="b">
        <f t="shared" si="2"/>
        <v>0</v>
      </c>
      <c r="H40" s="48"/>
      <c r="I40" s="47" t="b">
        <f t="shared" si="3"/>
        <v>0</v>
      </c>
      <c r="J40" s="48"/>
      <c r="K40" s="47" t="b">
        <f t="shared" si="4"/>
        <v>0</v>
      </c>
      <c r="L40" s="48"/>
      <c r="M40" s="49" t="b">
        <f t="shared" si="5"/>
        <v>0</v>
      </c>
      <c r="N40" s="68" t="str">
        <f t="shared" si="6"/>
        <v/>
      </c>
    </row>
    <row r="41" spans="1:14" ht="16.5" thickBot="1" x14ac:dyDescent="0.3">
      <c r="A41" s="58" t="str">
        <f>'Front Page'!A41</f>
        <v>Student 40</v>
      </c>
      <c r="B41" s="41"/>
      <c r="C41" s="36" t="b">
        <f t="shared" si="0"/>
        <v>0</v>
      </c>
      <c r="D41" s="35"/>
      <c r="E41" s="36" t="b">
        <f t="shared" si="1"/>
        <v>0</v>
      </c>
      <c r="F41" s="35"/>
      <c r="G41" s="36" t="b">
        <f t="shared" si="2"/>
        <v>0</v>
      </c>
      <c r="H41" s="35"/>
      <c r="I41" s="36" t="b">
        <f t="shared" si="3"/>
        <v>0</v>
      </c>
      <c r="J41" s="35"/>
      <c r="K41" s="36" t="b">
        <f t="shared" si="4"/>
        <v>0</v>
      </c>
      <c r="L41" s="35"/>
      <c r="M41" s="38" t="b">
        <f t="shared" si="5"/>
        <v>0</v>
      </c>
      <c r="N41" s="53" t="str">
        <f t="shared" si="6"/>
        <v/>
      </c>
    </row>
    <row r="42" spans="1:14" ht="16.5" thickTop="1" x14ac:dyDescent="0.25"/>
  </sheetData>
  <sheetProtection sheet="1" objects="1" scenarios="1"/>
  <dataValidations count="6">
    <dataValidation type="list" allowBlank="1" showInputMessage="1" showErrorMessage="1" sqref="B2:B41">
      <formula1>$O$2:$O$6</formula1>
    </dataValidation>
    <dataValidation type="list" allowBlank="1" showInputMessage="1" showErrorMessage="1" sqref="D2:D41">
      <formula1>$P$2:$P$6</formula1>
    </dataValidation>
    <dataValidation type="list" allowBlank="1" showInputMessage="1" showErrorMessage="1" sqref="F2:F41">
      <formula1>$Q$2:$Q$6</formula1>
    </dataValidation>
    <dataValidation type="list" allowBlank="1" showInputMessage="1" showErrorMessage="1" sqref="H2:H41">
      <formula1>$R$2:$R$6</formula1>
    </dataValidation>
    <dataValidation type="list" allowBlank="1" showInputMessage="1" showErrorMessage="1" sqref="J2:J41">
      <formula1>$S$2:$S$6</formula1>
    </dataValidation>
    <dataValidation type="list" allowBlank="1" showInputMessage="1" showErrorMessage="1" sqref="L2:L41">
      <formula1>$T$2:$T$6</formula1>
    </dataValidation>
  </dataValidations>
  <pageMargins left="0.7" right="0.7" top="0.75" bottom="0.75" header="0.3" footer="0.3"/>
  <ignoredErrors>
    <ignoredError sqref="A2 A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4" sqref="B4"/>
    </sheetView>
  </sheetViews>
  <sheetFormatPr defaultColWidth="10.875" defaultRowHeight="15.75" x14ac:dyDescent="0.25"/>
  <cols>
    <col min="1" max="1" width="20.625" style="5" customWidth="1"/>
    <col min="2" max="2" width="91.5" style="5" bestFit="1" customWidth="1"/>
    <col min="3" max="3" width="0" style="11" hidden="1" customWidth="1"/>
    <col min="4" max="4" width="10.875" style="11"/>
    <col min="5" max="5" width="91.5" style="11" hidden="1" customWidth="1"/>
    <col min="6" max="16384" width="10.875" style="5"/>
  </cols>
  <sheetData>
    <row r="1" spans="1:5" ht="32.1" customHeight="1" thickTop="1" thickBot="1" x14ac:dyDescent="0.3">
      <c r="A1" s="65">
        <v>8.3000000000000007</v>
      </c>
      <c r="B1" s="16" t="s">
        <v>101</v>
      </c>
      <c r="C1" s="17"/>
      <c r="D1" s="51" t="s">
        <v>43</v>
      </c>
    </row>
    <row r="2" spans="1:5" ht="16.5" thickTop="1" x14ac:dyDescent="0.25">
      <c r="A2" s="56" t="str">
        <f>'Front Page'!A2</f>
        <v>Student 1</v>
      </c>
      <c r="B2" s="42"/>
      <c r="C2" s="45" t="b">
        <f>IF(B2="5 - Research training methods and implement a plan for improvement in the skill related components of fitness",5, IF(B2="4 - Completes all of the fitness appraisals and sets personal goal for improvement",4, IF(B2="3 - Completes 4 components and implements plan",3, IF(B2="2 - Completes 3 or less components", 2, IF(B2="1 - Participates in activities but has no plan for improvement", 1)))))</f>
        <v>0</v>
      </c>
      <c r="D2" s="67" t="str">
        <f>IFERROR(AVERAGE(C2), "")</f>
        <v/>
      </c>
      <c r="E2" s="11" t="s">
        <v>102</v>
      </c>
    </row>
    <row r="3" spans="1:5" x14ac:dyDescent="0.25">
      <c r="A3" s="57" t="str">
        <f>'Front Page'!A3</f>
        <v>Student 2</v>
      </c>
      <c r="B3" s="40"/>
      <c r="C3" s="37" t="b">
        <f t="shared" ref="C3:C41" si="0">IF(B3="5 - Research training methods and implement a plan for improvement in the skill related components of fitness",5, IF(B3="4 - Completes all of the fitness appraisals and sets personal goal for improvement",4, IF(B3="3 - Completes 4 components and implements plan",3, IF(B3="2 - Completes 3 or less components", 2, IF(B3="1 - Participates in activities but has no plan for improvement", 1)))))</f>
        <v>0</v>
      </c>
      <c r="D3" s="52" t="str">
        <f t="shared" ref="D3:D41" si="1">IFERROR(AVERAGE(C3), "")</f>
        <v/>
      </c>
      <c r="E3" s="11" t="s">
        <v>106</v>
      </c>
    </row>
    <row r="4" spans="1:5" x14ac:dyDescent="0.25">
      <c r="A4" s="56" t="str">
        <f>'Front Page'!A4</f>
        <v>Student 3</v>
      </c>
      <c r="B4" s="46"/>
      <c r="C4" s="49" t="b">
        <f t="shared" si="0"/>
        <v>0</v>
      </c>
      <c r="D4" s="68" t="str">
        <f t="shared" si="1"/>
        <v/>
      </c>
      <c r="E4" s="11" t="s">
        <v>103</v>
      </c>
    </row>
    <row r="5" spans="1:5" x14ac:dyDescent="0.25">
      <c r="A5" s="57" t="str">
        <f>'Front Page'!A5</f>
        <v>Student 4</v>
      </c>
      <c r="B5" s="40"/>
      <c r="C5" s="37" t="b">
        <f t="shared" si="0"/>
        <v>0</v>
      </c>
      <c r="D5" s="52" t="str">
        <f t="shared" si="1"/>
        <v/>
      </c>
      <c r="E5" s="11" t="s">
        <v>104</v>
      </c>
    </row>
    <row r="6" spans="1:5" x14ac:dyDescent="0.25">
      <c r="A6" s="56" t="str">
        <f>'Front Page'!A6</f>
        <v>Student 5</v>
      </c>
      <c r="B6" s="46"/>
      <c r="C6" s="49" t="b">
        <f t="shared" si="0"/>
        <v>0</v>
      </c>
      <c r="D6" s="68" t="str">
        <f t="shared" si="1"/>
        <v/>
      </c>
      <c r="E6" s="11" t="s">
        <v>105</v>
      </c>
    </row>
    <row r="7" spans="1:5" x14ac:dyDescent="0.25">
      <c r="A7" s="57" t="str">
        <f>'Front Page'!A7</f>
        <v>Student 6</v>
      </c>
      <c r="B7" s="40"/>
      <c r="C7" s="37" t="b">
        <f t="shared" si="0"/>
        <v>0</v>
      </c>
      <c r="D7" s="52" t="str">
        <f t="shared" si="1"/>
        <v/>
      </c>
    </row>
    <row r="8" spans="1:5" x14ac:dyDescent="0.25">
      <c r="A8" s="56" t="str">
        <f>'Front Page'!A8</f>
        <v>Student 7</v>
      </c>
      <c r="B8" s="46"/>
      <c r="C8" s="49" t="b">
        <f t="shared" si="0"/>
        <v>0</v>
      </c>
      <c r="D8" s="68" t="str">
        <f t="shared" si="1"/>
        <v/>
      </c>
    </row>
    <row r="9" spans="1:5" x14ac:dyDescent="0.25">
      <c r="A9" s="57" t="str">
        <f>'Front Page'!A9</f>
        <v>Student 8</v>
      </c>
      <c r="B9" s="40"/>
      <c r="C9" s="37" t="b">
        <f t="shared" si="0"/>
        <v>0</v>
      </c>
      <c r="D9" s="52" t="str">
        <f t="shared" si="1"/>
        <v/>
      </c>
    </row>
    <row r="10" spans="1:5" x14ac:dyDescent="0.25">
      <c r="A10" s="56" t="str">
        <f>'Front Page'!A10</f>
        <v>Student 9</v>
      </c>
      <c r="B10" s="46"/>
      <c r="C10" s="49" t="b">
        <f t="shared" si="0"/>
        <v>0</v>
      </c>
      <c r="D10" s="68" t="str">
        <f t="shared" si="1"/>
        <v/>
      </c>
    </row>
    <row r="11" spans="1:5" x14ac:dyDescent="0.25">
      <c r="A11" s="57" t="str">
        <f>'Front Page'!A11</f>
        <v>Student 10</v>
      </c>
      <c r="B11" s="40"/>
      <c r="C11" s="37" t="b">
        <f t="shared" si="0"/>
        <v>0</v>
      </c>
      <c r="D11" s="52" t="str">
        <f t="shared" si="1"/>
        <v/>
      </c>
    </row>
    <row r="12" spans="1:5" x14ac:dyDescent="0.25">
      <c r="A12" s="56" t="str">
        <f>'Front Page'!A12</f>
        <v>Student 11</v>
      </c>
      <c r="B12" s="46"/>
      <c r="C12" s="49" t="b">
        <f t="shared" si="0"/>
        <v>0</v>
      </c>
      <c r="D12" s="68" t="str">
        <f t="shared" si="1"/>
        <v/>
      </c>
    </row>
    <row r="13" spans="1:5" x14ac:dyDescent="0.25">
      <c r="A13" s="57" t="str">
        <f>'Front Page'!A13</f>
        <v>Student 12</v>
      </c>
      <c r="B13" s="40"/>
      <c r="C13" s="37" t="b">
        <f t="shared" si="0"/>
        <v>0</v>
      </c>
      <c r="D13" s="52" t="str">
        <f t="shared" si="1"/>
        <v/>
      </c>
    </row>
    <row r="14" spans="1:5" x14ac:dyDescent="0.25">
      <c r="A14" s="56" t="str">
        <f>'Front Page'!A14</f>
        <v>Student 13</v>
      </c>
      <c r="B14" s="46"/>
      <c r="C14" s="49" t="b">
        <f t="shared" si="0"/>
        <v>0</v>
      </c>
      <c r="D14" s="68" t="str">
        <f t="shared" si="1"/>
        <v/>
      </c>
    </row>
    <row r="15" spans="1:5" x14ac:dyDescent="0.25">
      <c r="A15" s="57" t="str">
        <f>'Front Page'!A15</f>
        <v>Student 14</v>
      </c>
      <c r="B15" s="40"/>
      <c r="C15" s="37" t="b">
        <f t="shared" si="0"/>
        <v>0</v>
      </c>
      <c r="D15" s="52" t="str">
        <f t="shared" si="1"/>
        <v/>
      </c>
    </row>
    <row r="16" spans="1:5" x14ac:dyDescent="0.25">
      <c r="A16" s="56" t="str">
        <f>'Front Page'!A16</f>
        <v>Student 15</v>
      </c>
      <c r="B16" s="46"/>
      <c r="C16" s="49" t="b">
        <f t="shared" si="0"/>
        <v>0</v>
      </c>
      <c r="D16" s="68" t="str">
        <f t="shared" si="1"/>
        <v/>
      </c>
    </row>
    <row r="17" spans="1:4" x14ac:dyDescent="0.25">
      <c r="A17" s="57" t="str">
        <f>'Front Page'!A17</f>
        <v>Student 16</v>
      </c>
      <c r="B17" s="40"/>
      <c r="C17" s="37" t="b">
        <f t="shared" si="0"/>
        <v>0</v>
      </c>
      <c r="D17" s="52" t="str">
        <f t="shared" si="1"/>
        <v/>
      </c>
    </row>
    <row r="18" spans="1:4" x14ac:dyDescent="0.25">
      <c r="A18" s="56" t="str">
        <f>'Front Page'!A18</f>
        <v>Student 17</v>
      </c>
      <c r="B18" s="46"/>
      <c r="C18" s="49" t="b">
        <f t="shared" si="0"/>
        <v>0</v>
      </c>
      <c r="D18" s="68" t="str">
        <f t="shared" si="1"/>
        <v/>
      </c>
    </row>
    <row r="19" spans="1:4" x14ac:dyDescent="0.25">
      <c r="A19" s="57" t="str">
        <f>'Front Page'!A19</f>
        <v>Student 18</v>
      </c>
      <c r="B19" s="40"/>
      <c r="C19" s="37" t="b">
        <f t="shared" si="0"/>
        <v>0</v>
      </c>
      <c r="D19" s="52" t="str">
        <f t="shared" si="1"/>
        <v/>
      </c>
    </row>
    <row r="20" spans="1:4" x14ac:dyDescent="0.25">
      <c r="A20" s="56" t="str">
        <f>'Front Page'!A20</f>
        <v>Student 19</v>
      </c>
      <c r="B20" s="46"/>
      <c r="C20" s="49" t="b">
        <f t="shared" si="0"/>
        <v>0</v>
      </c>
      <c r="D20" s="68" t="str">
        <f t="shared" si="1"/>
        <v/>
      </c>
    </row>
    <row r="21" spans="1:4" x14ac:dyDescent="0.25">
      <c r="A21" s="57" t="str">
        <f>'Front Page'!A21</f>
        <v>Student 20</v>
      </c>
      <c r="B21" s="40"/>
      <c r="C21" s="37" t="b">
        <f t="shared" si="0"/>
        <v>0</v>
      </c>
      <c r="D21" s="52" t="str">
        <f t="shared" si="1"/>
        <v/>
      </c>
    </row>
    <row r="22" spans="1:4" x14ac:dyDescent="0.25">
      <c r="A22" s="56" t="str">
        <f>'Front Page'!A22</f>
        <v>Student 21</v>
      </c>
      <c r="B22" s="46"/>
      <c r="C22" s="49" t="b">
        <f t="shared" si="0"/>
        <v>0</v>
      </c>
      <c r="D22" s="68" t="str">
        <f t="shared" si="1"/>
        <v/>
      </c>
    </row>
    <row r="23" spans="1:4" x14ac:dyDescent="0.25">
      <c r="A23" s="57" t="str">
        <f>'Front Page'!A23</f>
        <v>Student 22</v>
      </c>
      <c r="B23" s="40"/>
      <c r="C23" s="37" t="b">
        <f t="shared" si="0"/>
        <v>0</v>
      </c>
      <c r="D23" s="52" t="str">
        <f t="shared" si="1"/>
        <v/>
      </c>
    </row>
    <row r="24" spans="1:4" x14ac:dyDescent="0.25">
      <c r="A24" s="56" t="str">
        <f>'Front Page'!A24</f>
        <v>Student 23</v>
      </c>
      <c r="B24" s="46"/>
      <c r="C24" s="49" t="b">
        <f t="shared" si="0"/>
        <v>0</v>
      </c>
      <c r="D24" s="68" t="str">
        <f t="shared" si="1"/>
        <v/>
      </c>
    </row>
    <row r="25" spans="1:4" x14ac:dyDescent="0.25">
      <c r="A25" s="57" t="str">
        <f>'Front Page'!A25</f>
        <v>Student 24</v>
      </c>
      <c r="B25" s="40"/>
      <c r="C25" s="37" t="b">
        <f t="shared" si="0"/>
        <v>0</v>
      </c>
      <c r="D25" s="52" t="str">
        <f t="shared" si="1"/>
        <v/>
      </c>
    </row>
    <row r="26" spans="1:4" x14ac:dyDescent="0.25">
      <c r="A26" s="56" t="str">
        <f>'Front Page'!A26</f>
        <v>Student 25</v>
      </c>
      <c r="B26" s="46"/>
      <c r="C26" s="49" t="b">
        <f t="shared" si="0"/>
        <v>0</v>
      </c>
      <c r="D26" s="68" t="str">
        <f t="shared" si="1"/>
        <v/>
      </c>
    </row>
    <row r="27" spans="1:4" x14ac:dyDescent="0.25">
      <c r="A27" s="57" t="str">
        <f>'Front Page'!A27</f>
        <v>Student 26</v>
      </c>
      <c r="B27" s="40"/>
      <c r="C27" s="37" t="b">
        <f t="shared" si="0"/>
        <v>0</v>
      </c>
      <c r="D27" s="52" t="str">
        <f t="shared" si="1"/>
        <v/>
      </c>
    </row>
    <row r="28" spans="1:4" x14ac:dyDescent="0.25">
      <c r="A28" s="56" t="str">
        <f>'Front Page'!A28</f>
        <v>Student 27</v>
      </c>
      <c r="B28" s="46"/>
      <c r="C28" s="49" t="b">
        <f t="shared" si="0"/>
        <v>0</v>
      </c>
      <c r="D28" s="68" t="str">
        <f t="shared" si="1"/>
        <v/>
      </c>
    </row>
    <row r="29" spans="1:4" x14ac:dyDescent="0.25">
      <c r="A29" s="57" t="str">
        <f>'Front Page'!A29</f>
        <v>Student 28</v>
      </c>
      <c r="B29" s="40"/>
      <c r="C29" s="37" t="b">
        <f t="shared" si="0"/>
        <v>0</v>
      </c>
      <c r="D29" s="52" t="str">
        <f t="shared" si="1"/>
        <v/>
      </c>
    </row>
    <row r="30" spans="1:4" x14ac:dyDescent="0.25">
      <c r="A30" s="56" t="str">
        <f>'Front Page'!A30</f>
        <v>Student 29</v>
      </c>
      <c r="B30" s="46"/>
      <c r="C30" s="49" t="b">
        <f t="shared" si="0"/>
        <v>0</v>
      </c>
      <c r="D30" s="68" t="str">
        <f t="shared" si="1"/>
        <v/>
      </c>
    </row>
    <row r="31" spans="1:4" x14ac:dyDescent="0.25">
      <c r="A31" s="57" t="str">
        <f>'Front Page'!A31</f>
        <v>Student 30</v>
      </c>
      <c r="B31" s="40"/>
      <c r="C31" s="37" t="b">
        <f t="shared" si="0"/>
        <v>0</v>
      </c>
      <c r="D31" s="52" t="str">
        <f t="shared" si="1"/>
        <v/>
      </c>
    </row>
    <row r="32" spans="1:4" x14ac:dyDescent="0.25">
      <c r="A32" s="56" t="str">
        <f>'Front Page'!A32</f>
        <v>Student 31</v>
      </c>
      <c r="B32" s="46"/>
      <c r="C32" s="49" t="b">
        <f t="shared" si="0"/>
        <v>0</v>
      </c>
      <c r="D32" s="68" t="str">
        <f t="shared" si="1"/>
        <v/>
      </c>
    </row>
    <row r="33" spans="1:4" x14ac:dyDescent="0.25">
      <c r="A33" s="57" t="str">
        <f>'Front Page'!A33</f>
        <v>Student 32</v>
      </c>
      <c r="B33" s="40"/>
      <c r="C33" s="37" t="b">
        <f t="shared" si="0"/>
        <v>0</v>
      </c>
      <c r="D33" s="52" t="str">
        <f t="shared" si="1"/>
        <v/>
      </c>
    </row>
    <row r="34" spans="1:4" x14ac:dyDescent="0.25">
      <c r="A34" s="56" t="str">
        <f>'Front Page'!A34</f>
        <v>Student 33</v>
      </c>
      <c r="B34" s="46"/>
      <c r="C34" s="49" t="b">
        <f t="shared" si="0"/>
        <v>0</v>
      </c>
      <c r="D34" s="68" t="str">
        <f t="shared" si="1"/>
        <v/>
      </c>
    </row>
    <row r="35" spans="1:4" x14ac:dyDescent="0.25">
      <c r="A35" s="57" t="str">
        <f>'Front Page'!A35</f>
        <v>Student 34</v>
      </c>
      <c r="B35" s="40"/>
      <c r="C35" s="37" t="b">
        <f t="shared" si="0"/>
        <v>0</v>
      </c>
      <c r="D35" s="52" t="str">
        <f t="shared" si="1"/>
        <v/>
      </c>
    </row>
    <row r="36" spans="1:4" x14ac:dyDescent="0.25">
      <c r="A36" s="56" t="str">
        <f>'Front Page'!A36</f>
        <v>Student 35</v>
      </c>
      <c r="B36" s="46"/>
      <c r="C36" s="49" t="b">
        <f t="shared" si="0"/>
        <v>0</v>
      </c>
      <c r="D36" s="68" t="str">
        <f t="shared" si="1"/>
        <v/>
      </c>
    </row>
    <row r="37" spans="1:4" x14ac:dyDescent="0.25">
      <c r="A37" s="57" t="str">
        <f>'Front Page'!A37</f>
        <v>Student 36</v>
      </c>
      <c r="B37" s="40"/>
      <c r="C37" s="37" t="b">
        <f t="shared" si="0"/>
        <v>0</v>
      </c>
      <c r="D37" s="52" t="str">
        <f t="shared" si="1"/>
        <v/>
      </c>
    </row>
    <row r="38" spans="1:4" x14ac:dyDescent="0.25">
      <c r="A38" s="56" t="str">
        <f>'Front Page'!A38</f>
        <v>Student 37</v>
      </c>
      <c r="B38" s="46"/>
      <c r="C38" s="49" t="b">
        <f t="shared" si="0"/>
        <v>0</v>
      </c>
      <c r="D38" s="68" t="str">
        <f t="shared" si="1"/>
        <v/>
      </c>
    </row>
    <row r="39" spans="1:4" x14ac:dyDescent="0.25">
      <c r="A39" s="57" t="str">
        <f>'Front Page'!A39</f>
        <v>Student 38</v>
      </c>
      <c r="B39" s="40"/>
      <c r="C39" s="37" t="b">
        <f t="shared" si="0"/>
        <v>0</v>
      </c>
      <c r="D39" s="52" t="str">
        <f t="shared" si="1"/>
        <v/>
      </c>
    </row>
    <row r="40" spans="1:4" x14ac:dyDescent="0.25">
      <c r="A40" s="56" t="str">
        <f>'Front Page'!A40</f>
        <v>Student 39</v>
      </c>
      <c r="B40" s="46"/>
      <c r="C40" s="49" t="b">
        <f t="shared" si="0"/>
        <v>0</v>
      </c>
      <c r="D40" s="68" t="str">
        <f t="shared" si="1"/>
        <v/>
      </c>
    </row>
    <row r="41" spans="1:4" ht="16.5" thickBot="1" x14ac:dyDescent="0.3">
      <c r="A41" s="58" t="str">
        <f>'Front Page'!A41</f>
        <v>Student 40</v>
      </c>
      <c r="B41" s="41"/>
      <c r="C41" s="38" t="b">
        <f t="shared" si="0"/>
        <v>0</v>
      </c>
      <c r="D41" s="53" t="str">
        <f t="shared" si="1"/>
        <v/>
      </c>
    </row>
    <row r="42" spans="1:4" ht="16.5" thickTop="1" x14ac:dyDescent="0.25"/>
  </sheetData>
  <sheetProtection sheet="1" objects="1" scenarios="1"/>
  <dataValidations count="1">
    <dataValidation type="list" allowBlank="1" showInputMessage="1" showErrorMessage="1" sqref="B2:B41">
      <formula1>$E$2:$E$6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5" sqref="B5"/>
    </sheetView>
  </sheetViews>
  <sheetFormatPr defaultColWidth="10.875" defaultRowHeight="15.75" x14ac:dyDescent="0.25"/>
  <cols>
    <col min="1" max="1" width="20.625" style="11" customWidth="1"/>
    <col min="2" max="2" width="70.5" style="5" bestFit="1" customWidth="1"/>
    <col min="3" max="3" width="0" style="11" hidden="1" customWidth="1"/>
    <col min="4" max="4" width="10.875" style="11"/>
    <col min="5" max="5" width="91.5" style="11" hidden="1" customWidth="1"/>
    <col min="6" max="16384" width="10.875" style="5"/>
  </cols>
  <sheetData>
    <row r="1" spans="1:5" ht="32.1" customHeight="1" thickTop="1" thickBot="1" x14ac:dyDescent="0.3">
      <c r="A1" s="65">
        <v>8.4</v>
      </c>
      <c r="B1" s="16" t="s">
        <v>107</v>
      </c>
      <c r="C1" s="17"/>
      <c r="D1" s="51" t="s">
        <v>43</v>
      </c>
    </row>
    <row r="2" spans="1:5" ht="16.5" thickTop="1" x14ac:dyDescent="0.25">
      <c r="A2" s="56" t="str">
        <f>'Front Page'!A2</f>
        <v>Student 1</v>
      </c>
      <c r="B2" s="42"/>
      <c r="C2" s="45" t="b">
        <f>IF(B2="5 - Can repeatedly perform a complex skill at game speed without hesitation",5, IF(B2="4 - Can perform the complex skill automatically but not controlled in a game situation",4, IF(B2="3 - Can perform the complex skill occassionally in a controlled situation",3, IF(B2="2 - Attempts to demonstrate the complex skill", 2, IF(B2="1 - Does not demonstrate any complex skills", 1)))))</f>
        <v>0</v>
      </c>
      <c r="D2" s="67" t="str">
        <f>IFERROR(AVERAGE(C2), "")</f>
        <v/>
      </c>
      <c r="E2" s="11" t="s">
        <v>108</v>
      </c>
    </row>
    <row r="3" spans="1:5" x14ac:dyDescent="0.25">
      <c r="A3" s="57" t="str">
        <f>'Front Page'!A3</f>
        <v>Student 2</v>
      </c>
      <c r="B3" s="40"/>
      <c r="C3" s="37" t="b">
        <f t="shared" ref="C3:C41" si="0">IF(B3="5 - Can repeatedly perform a complex skill at game speed without hesitation",5, IF(B3="4 - Can perform the complex skill automatically but not controlled in a game situation",4, IF(B3="3 - Can perform the complex skill occassionally in a controlled situation",3, IF(B3="2 - Attempts to demonstrate the complex skill", 2, IF(B3="1 - Does not demonstrate any complex skills", 1)))))</f>
        <v>0</v>
      </c>
      <c r="D3" s="52" t="str">
        <f t="shared" ref="D3:D41" si="1">IFERROR(AVERAGE(C3), "")</f>
        <v/>
      </c>
      <c r="E3" s="11" t="s">
        <v>109</v>
      </c>
    </row>
    <row r="4" spans="1:5" x14ac:dyDescent="0.25">
      <c r="A4" s="56" t="str">
        <f>'Front Page'!A4</f>
        <v>Student 3</v>
      </c>
      <c r="B4" s="46"/>
      <c r="C4" s="49" t="b">
        <f t="shared" si="0"/>
        <v>0</v>
      </c>
      <c r="D4" s="68" t="str">
        <f t="shared" si="1"/>
        <v/>
      </c>
      <c r="E4" s="11" t="s">
        <v>110</v>
      </c>
    </row>
    <row r="5" spans="1:5" x14ac:dyDescent="0.25">
      <c r="A5" s="57" t="str">
        <f>'Front Page'!A5</f>
        <v>Student 4</v>
      </c>
      <c r="B5" s="40"/>
      <c r="C5" s="37" t="b">
        <f t="shared" si="0"/>
        <v>0</v>
      </c>
      <c r="D5" s="52" t="str">
        <f t="shared" si="1"/>
        <v/>
      </c>
      <c r="E5" s="11" t="s">
        <v>111</v>
      </c>
    </row>
    <row r="6" spans="1:5" x14ac:dyDescent="0.25">
      <c r="A6" s="56" t="str">
        <f>'Front Page'!A6</f>
        <v>Student 5</v>
      </c>
      <c r="B6" s="46"/>
      <c r="C6" s="49" t="b">
        <f t="shared" si="0"/>
        <v>0</v>
      </c>
      <c r="D6" s="68" t="str">
        <f t="shared" si="1"/>
        <v/>
      </c>
      <c r="E6" s="11" t="s">
        <v>112</v>
      </c>
    </row>
    <row r="7" spans="1:5" x14ac:dyDescent="0.25">
      <c r="A7" s="57" t="str">
        <f>'Front Page'!A7</f>
        <v>Student 6</v>
      </c>
      <c r="B7" s="40"/>
      <c r="C7" s="37" t="b">
        <f t="shared" si="0"/>
        <v>0</v>
      </c>
      <c r="D7" s="52" t="str">
        <f t="shared" si="1"/>
        <v/>
      </c>
    </row>
    <row r="8" spans="1:5" x14ac:dyDescent="0.25">
      <c r="A8" s="56" t="str">
        <f>'Front Page'!A8</f>
        <v>Student 7</v>
      </c>
      <c r="B8" s="46"/>
      <c r="C8" s="49" t="b">
        <f t="shared" si="0"/>
        <v>0</v>
      </c>
      <c r="D8" s="68" t="str">
        <f t="shared" si="1"/>
        <v/>
      </c>
    </row>
    <row r="9" spans="1:5" x14ac:dyDescent="0.25">
      <c r="A9" s="57" t="str">
        <f>'Front Page'!A9</f>
        <v>Student 8</v>
      </c>
      <c r="B9" s="40"/>
      <c r="C9" s="37" t="b">
        <f t="shared" si="0"/>
        <v>0</v>
      </c>
      <c r="D9" s="52" t="str">
        <f t="shared" si="1"/>
        <v/>
      </c>
    </row>
    <row r="10" spans="1:5" x14ac:dyDescent="0.25">
      <c r="A10" s="56" t="str">
        <f>'Front Page'!A10</f>
        <v>Student 9</v>
      </c>
      <c r="B10" s="46"/>
      <c r="C10" s="49" t="b">
        <f t="shared" si="0"/>
        <v>0</v>
      </c>
      <c r="D10" s="68" t="str">
        <f t="shared" si="1"/>
        <v/>
      </c>
    </row>
    <row r="11" spans="1:5" x14ac:dyDescent="0.25">
      <c r="A11" s="57" t="str">
        <f>'Front Page'!A11</f>
        <v>Student 10</v>
      </c>
      <c r="B11" s="40"/>
      <c r="C11" s="37" t="b">
        <f t="shared" si="0"/>
        <v>0</v>
      </c>
      <c r="D11" s="52" t="str">
        <f t="shared" si="1"/>
        <v/>
      </c>
    </row>
    <row r="12" spans="1:5" x14ac:dyDescent="0.25">
      <c r="A12" s="56" t="str">
        <f>'Front Page'!A12</f>
        <v>Student 11</v>
      </c>
      <c r="B12" s="46"/>
      <c r="C12" s="49" t="b">
        <f t="shared" si="0"/>
        <v>0</v>
      </c>
      <c r="D12" s="68" t="str">
        <f t="shared" si="1"/>
        <v/>
      </c>
    </row>
    <row r="13" spans="1:5" x14ac:dyDescent="0.25">
      <c r="A13" s="57" t="str">
        <f>'Front Page'!A13</f>
        <v>Student 12</v>
      </c>
      <c r="B13" s="40"/>
      <c r="C13" s="37" t="b">
        <f t="shared" si="0"/>
        <v>0</v>
      </c>
      <c r="D13" s="52" t="str">
        <f t="shared" si="1"/>
        <v/>
      </c>
    </row>
    <row r="14" spans="1:5" x14ac:dyDescent="0.25">
      <c r="A14" s="56" t="str">
        <f>'Front Page'!A14</f>
        <v>Student 13</v>
      </c>
      <c r="B14" s="46"/>
      <c r="C14" s="49" t="b">
        <f t="shared" si="0"/>
        <v>0</v>
      </c>
      <c r="D14" s="68" t="str">
        <f t="shared" si="1"/>
        <v/>
      </c>
    </row>
    <row r="15" spans="1:5" x14ac:dyDescent="0.25">
      <c r="A15" s="57" t="str">
        <f>'Front Page'!A15</f>
        <v>Student 14</v>
      </c>
      <c r="B15" s="40"/>
      <c r="C15" s="37" t="b">
        <f t="shared" si="0"/>
        <v>0</v>
      </c>
      <c r="D15" s="52" t="str">
        <f t="shared" si="1"/>
        <v/>
      </c>
    </row>
    <row r="16" spans="1:5" x14ac:dyDescent="0.25">
      <c r="A16" s="56" t="str">
        <f>'Front Page'!A16</f>
        <v>Student 15</v>
      </c>
      <c r="B16" s="46"/>
      <c r="C16" s="49" t="b">
        <f t="shared" si="0"/>
        <v>0</v>
      </c>
      <c r="D16" s="68" t="str">
        <f t="shared" si="1"/>
        <v/>
      </c>
    </row>
    <row r="17" spans="1:4" x14ac:dyDescent="0.25">
      <c r="A17" s="57" t="str">
        <f>'Front Page'!A17</f>
        <v>Student 16</v>
      </c>
      <c r="B17" s="40"/>
      <c r="C17" s="37" t="b">
        <f t="shared" si="0"/>
        <v>0</v>
      </c>
      <c r="D17" s="52" t="str">
        <f t="shared" si="1"/>
        <v/>
      </c>
    </row>
    <row r="18" spans="1:4" x14ac:dyDescent="0.25">
      <c r="A18" s="56" t="str">
        <f>'Front Page'!A18</f>
        <v>Student 17</v>
      </c>
      <c r="B18" s="46"/>
      <c r="C18" s="49" t="b">
        <f t="shared" si="0"/>
        <v>0</v>
      </c>
      <c r="D18" s="68" t="str">
        <f t="shared" si="1"/>
        <v/>
      </c>
    </row>
    <row r="19" spans="1:4" x14ac:dyDescent="0.25">
      <c r="A19" s="57" t="str">
        <f>'Front Page'!A19</f>
        <v>Student 18</v>
      </c>
      <c r="B19" s="40"/>
      <c r="C19" s="37" t="b">
        <f t="shared" si="0"/>
        <v>0</v>
      </c>
      <c r="D19" s="52" t="str">
        <f t="shared" si="1"/>
        <v/>
      </c>
    </row>
    <row r="20" spans="1:4" x14ac:dyDescent="0.25">
      <c r="A20" s="56" t="str">
        <f>'Front Page'!A20</f>
        <v>Student 19</v>
      </c>
      <c r="B20" s="46"/>
      <c r="C20" s="49" t="b">
        <f t="shared" si="0"/>
        <v>0</v>
      </c>
      <c r="D20" s="68" t="str">
        <f t="shared" si="1"/>
        <v/>
      </c>
    </row>
    <row r="21" spans="1:4" x14ac:dyDescent="0.25">
      <c r="A21" s="57" t="str">
        <f>'Front Page'!A21</f>
        <v>Student 20</v>
      </c>
      <c r="B21" s="40"/>
      <c r="C21" s="37" t="b">
        <f t="shared" si="0"/>
        <v>0</v>
      </c>
      <c r="D21" s="52" t="str">
        <f t="shared" si="1"/>
        <v/>
      </c>
    </row>
    <row r="22" spans="1:4" x14ac:dyDescent="0.25">
      <c r="A22" s="56" t="str">
        <f>'Front Page'!A22</f>
        <v>Student 21</v>
      </c>
      <c r="B22" s="46"/>
      <c r="C22" s="49" t="b">
        <f t="shared" si="0"/>
        <v>0</v>
      </c>
      <c r="D22" s="68" t="str">
        <f t="shared" si="1"/>
        <v/>
      </c>
    </row>
    <row r="23" spans="1:4" x14ac:dyDescent="0.25">
      <c r="A23" s="57" t="str">
        <f>'Front Page'!A23</f>
        <v>Student 22</v>
      </c>
      <c r="B23" s="40"/>
      <c r="C23" s="37" t="b">
        <f t="shared" si="0"/>
        <v>0</v>
      </c>
      <c r="D23" s="52" t="str">
        <f t="shared" si="1"/>
        <v/>
      </c>
    </row>
    <row r="24" spans="1:4" x14ac:dyDescent="0.25">
      <c r="A24" s="56" t="str">
        <f>'Front Page'!A24</f>
        <v>Student 23</v>
      </c>
      <c r="B24" s="46"/>
      <c r="C24" s="49" t="b">
        <f t="shared" si="0"/>
        <v>0</v>
      </c>
      <c r="D24" s="68" t="str">
        <f t="shared" si="1"/>
        <v/>
      </c>
    </row>
    <row r="25" spans="1:4" x14ac:dyDescent="0.25">
      <c r="A25" s="57" t="str">
        <f>'Front Page'!A25</f>
        <v>Student 24</v>
      </c>
      <c r="B25" s="40"/>
      <c r="C25" s="37" t="b">
        <f t="shared" si="0"/>
        <v>0</v>
      </c>
      <c r="D25" s="52" t="str">
        <f t="shared" si="1"/>
        <v/>
      </c>
    </row>
    <row r="26" spans="1:4" x14ac:dyDescent="0.25">
      <c r="A26" s="56" t="str">
        <f>'Front Page'!A26</f>
        <v>Student 25</v>
      </c>
      <c r="B26" s="46"/>
      <c r="C26" s="49" t="b">
        <f t="shared" si="0"/>
        <v>0</v>
      </c>
      <c r="D26" s="68" t="str">
        <f t="shared" si="1"/>
        <v/>
      </c>
    </row>
    <row r="27" spans="1:4" x14ac:dyDescent="0.25">
      <c r="A27" s="57" t="str">
        <f>'Front Page'!A27</f>
        <v>Student 26</v>
      </c>
      <c r="B27" s="40"/>
      <c r="C27" s="37" t="b">
        <f t="shared" si="0"/>
        <v>0</v>
      </c>
      <c r="D27" s="52" t="str">
        <f t="shared" si="1"/>
        <v/>
      </c>
    </row>
    <row r="28" spans="1:4" x14ac:dyDescent="0.25">
      <c r="A28" s="56" t="str">
        <f>'Front Page'!A28</f>
        <v>Student 27</v>
      </c>
      <c r="B28" s="46"/>
      <c r="C28" s="49" t="b">
        <f t="shared" si="0"/>
        <v>0</v>
      </c>
      <c r="D28" s="68" t="str">
        <f t="shared" si="1"/>
        <v/>
      </c>
    </row>
    <row r="29" spans="1:4" x14ac:dyDescent="0.25">
      <c r="A29" s="57" t="str">
        <f>'Front Page'!A29</f>
        <v>Student 28</v>
      </c>
      <c r="B29" s="40"/>
      <c r="C29" s="37" t="b">
        <f t="shared" si="0"/>
        <v>0</v>
      </c>
      <c r="D29" s="52" t="str">
        <f t="shared" si="1"/>
        <v/>
      </c>
    </row>
    <row r="30" spans="1:4" x14ac:dyDescent="0.25">
      <c r="A30" s="56" t="str">
        <f>'Front Page'!A30</f>
        <v>Student 29</v>
      </c>
      <c r="B30" s="46"/>
      <c r="C30" s="49" t="b">
        <f t="shared" si="0"/>
        <v>0</v>
      </c>
      <c r="D30" s="68" t="str">
        <f t="shared" si="1"/>
        <v/>
      </c>
    </row>
    <row r="31" spans="1:4" x14ac:dyDescent="0.25">
      <c r="A31" s="57" t="str">
        <f>'Front Page'!A31</f>
        <v>Student 30</v>
      </c>
      <c r="B31" s="40"/>
      <c r="C31" s="37" t="b">
        <f t="shared" si="0"/>
        <v>0</v>
      </c>
      <c r="D31" s="52" t="str">
        <f t="shared" si="1"/>
        <v/>
      </c>
    </row>
    <row r="32" spans="1:4" x14ac:dyDescent="0.25">
      <c r="A32" s="56" t="str">
        <f>'Front Page'!A32</f>
        <v>Student 31</v>
      </c>
      <c r="B32" s="46"/>
      <c r="C32" s="49" t="b">
        <f t="shared" si="0"/>
        <v>0</v>
      </c>
      <c r="D32" s="68" t="str">
        <f t="shared" si="1"/>
        <v/>
      </c>
    </row>
    <row r="33" spans="1:4" x14ac:dyDescent="0.25">
      <c r="A33" s="57" t="str">
        <f>'Front Page'!A33</f>
        <v>Student 32</v>
      </c>
      <c r="B33" s="40"/>
      <c r="C33" s="37" t="b">
        <f t="shared" si="0"/>
        <v>0</v>
      </c>
      <c r="D33" s="52" t="str">
        <f t="shared" si="1"/>
        <v/>
      </c>
    </row>
    <row r="34" spans="1:4" x14ac:dyDescent="0.25">
      <c r="A34" s="56" t="str">
        <f>'Front Page'!A34</f>
        <v>Student 33</v>
      </c>
      <c r="B34" s="46"/>
      <c r="C34" s="49" t="b">
        <f t="shared" si="0"/>
        <v>0</v>
      </c>
      <c r="D34" s="68" t="str">
        <f t="shared" si="1"/>
        <v/>
      </c>
    </row>
    <row r="35" spans="1:4" x14ac:dyDescent="0.25">
      <c r="A35" s="57" t="str">
        <f>'Front Page'!A35</f>
        <v>Student 34</v>
      </c>
      <c r="B35" s="40"/>
      <c r="C35" s="37" t="b">
        <f t="shared" si="0"/>
        <v>0</v>
      </c>
      <c r="D35" s="52" t="str">
        <f t="shared" si="1"/>
        <v/>
      </c>
    </row>
    <row r="36" spans="1:4" x14ac:dyDescent="0.25">
      <c r="A36" s="56" t="str">
        <f>'Front Page'!A36</f>
        <v>Student 35</v>
      </c>
      <c r="B36" s="46"/>
      <c r="C36" s="49" t="b">
        <f t="shared" si="0"/>
        <v>0</v>
      </c>
      <c r="D36" s="68" t="str">
        <f t="shared" si="1"/>
        <v/>
      </c>
    </row>
    <row r="37" spans="1:4" x14ac:dyDescent="0.25">
      <c r="A37" s="57" t="str">
        <f>'Front Page'!A37</f>
        <v>Student 36</v>
      </c>
      <c r="B37" s="40"/>
      <c r="C37" s="37" t="b">
        <f t="shared" si="0"/>
        <v>0</v>
      </c>
      <c r="D37" s="52" t="str">
        <f t="shared" si="1"/>
        <v/>
      </c>
    </row>
    <row r="38" spans="1:4" x14ac:dyDescent="0.25">
      <c r="A38" s="56" t="str">
        <f>'Front Page'!A38</f>
        <v>Student 37</v>
      </c>
      <c r="B38" s="46"/>
      <c r="C38" s="49" t="b">
        <f t="shared" si="0"/>
        <v>0</v>
      </c>
      <c r="D38" s="68" t="str">
        <f t="shared" si="1"/>
        <v/>
      </c>
    </row>
    <row r="39" spans="1:4" x14ac:dyDescent="0.25">
      <c r="A39" s="57" t="str">
        <f>'Front Page'!A39</f>
        <v>Student 38</v>
      </c>
      <c r="B39" s="40"/>
      <c r="C39" s="37" t="b">
        <f t="shared" si="0"/>
        <v>0</v>
      </c>
      <c r="D39" s="52" t="str">
        <f t="shared" si="1"/>
        <v/>
      </c>
    </row>
    <row r="40" spans="1:4" x14ac:dyDescent="0.25">
      <c r="A40" s="56" t="str">
        <f>'Front Page'!A40</f>
        <v>Student 39</v>
      </c>
      <c r="B40" s="46"/>
      <c r="C40" s="49" t="b">
        <f t="shared" si="0"/>
        <v>0</v>
      </c>
      <c r="D40" s="68" t="str">
        <f t="shared" si="1"/>
        <v/>
      </c>
    </row>
    <row r="41" spans="1:4" ht="16.5" thickBot="1" x14ac:dyDescent="0.3">
      <c r="A41" s="58" t="str">
        <f>'Front Page'!A41</f>
        <v>Student 40</v>
      </c>
      <c r="B41" s="41"/>
      <c r="C41" s="38" t="b">
        <f t="shared" si="0"/>
        <v>0</v>
      </c>
      <c r="D41" s="53" t="str">
        <f t="shared" si="1"/>
        <v/>
      </c>
    </row>
    <row r="42" spans="1:4" ht="16.5" thickTop="1" x14ac:dyDescent="0.25">
      <c r="C42" s="66"/>
    </row>
  </sheetData>
  <sheetProtection sheet="1" objects="1" scenarios="1"/>
  <dataValidations count="1">
    <dataValidation type="list" allowBlank="1" showInputMessage="1" showErrorMessage="1" sqref="B2:B41">
      <formula1>$E$2:$E$6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1" sqref="L1:L1048576"/>
    </sheetView>
  </sheetViews>
  <sheetFormatPr defaultColWidth="10.875" defaultRowHeight="15.75" x14ac:dyDescent="0.25"/>
  <cols>
    <col min="1" max="1" width="20.625" style="11" customWidth="1"/>
    <col min="2" max="2" width="70.625" style="5" bestFit="1" customWidth="1"/>
    <col min="3" max="3" width="10.875" style="11" hidden="1" customWidth="1"/>
    <col min="4" max="4" width="70.625" style="5" bestFit="1" customWidth="1"/>
    <col min="5" max="5" width="12.125" style="66" hidden="1" customWidth="1"/>
    <col min="6" max="6" width="66" style="69" bestFit="1" customWidth="1"/>
    <col min="7" max="7" width="10.875" style="66" hidden="1" customWidth="1"/>
    <col min="8" max="8" width="10.875" style="71"/>
    <col min="9" max="9" width="10.875" style="5"/>
    <col min="10" max="10" width="70.625" style="11" hidden="1" customWidth="1"/>
    <col min="11" max="11" width="69.125" style="11" hidden="1" customWidth="1"/>
    <col min="12" max="12" width="66" style="11" hidden="1" customWidth="1"/>
    <col min="13" max="16384" width="10.875" style="5"/>
  </cols>
  <sheetData>
    <row r="1" spans="1:12" ht="32.1" customHeight="1" thickTop="1" thickBot="1" x14ac:dyDescent="0.3">
      <c r="A1" s="65">
        <v>8.5</v>
      </c>
      <c r="B1" s="16" t="s">
        <v>113</v>
      </c>
      <c r="C1" s="39"/>
      <c r="D1" s="16" t="s">
        <v>114</v>
      </c>
      <c r="E1" s="76"/>
      <c r="F1" s="16" t="s">
        <v>115</v>
      </c>
      <c r="G1" s="77"/>
      <c r="H1" s="51" t="s">
        <v>43</v>
      </c>
    </row>
    <row r="2" spans="1:12" ht="16.5" thickTop="1" x14ac:dyDescent="0.25">
      <c r="A2" s="56" t="str">
        <f>'Front Page'!A2</f>
        <v>Student 1</v>
      </c>
      <c r="B2" s="42"/>
      <c r="C2" s="43" t="b">
        <f>IF(B2="5 - Use the principle of levers to apply and adjust movement to enhance performance",5, IF(B2="4 - Can describe and demonstrate the impact of levers",4, IF(B2="3 - Can communicate the impact levers have on movement",3, IF(B2="2 - Explores the use of levers", 2, IF(B2="1 - Has no understanding of the principle of levers", 1)))))</f>
        <v>0</v>
      </c>
      <c r="D2" s="82"/>
      <c r="E2" s="43" t="b">
        <f>IF(D2="5 - Use the principle of Newton's laws to adjust movement to enhance performance",5, IF(D2="4 - Can describe and demonstrate all 3 Newton's Laws of Motion",4, IF(D2="3 - Can communicate at least 2 of Newton's Laws of Motion",3, IF(D2="2 - Can communicate 1 of Newton's Laws of Motion", 2, IF(D2="1 - Has no understanding of Newton's Laws of Motion", 1)))))</f>
        <v>0</v>
      </c>
      <c r="F2" s="83"/>
      <c r="G2" s="45" t="b">
        <f>IF(F2="5 - Use the principle of projectiles to adjust movement to enhance performance",5, IF(F2="4 - Can describe and demonstrate the impact of projectiles",4, IF(F2="3 - Can communicate the impact projectiles have on movement",3, IF(F2="2 - Explores the use of projectiles", 2, IF(F2="1 - Has no understanding of the principle of projectiles", 1)))))</f>
        <v>0</v>
      </c>
      <c r="H2" s="84" t="str">
        <f>IFERROR(AVERAGE(C2, E2, G2), "")</f>
        <v/>
      </c>
      <c r="J2" s="11" t="s">
        <v>116</v>
      </c>
      <c r="K2" s="11" t="s">
        <v>121</v>
      </c>
      <c r="L2" s="11" t="s">
        <v>126</v>
      </c>
    </row>
    <row r="3" spans="1:12" x14ac:dyDescent="0.25">
      <c r="A3" s="57" t="str">
        <f>'Front Page'!A3</f>
        <v>Student 2</v>
      </c>
      <c r="B3" s="50"/>
      <c r="C3" s="34" t="b">
        <f t="shared" ref="C3:C41" si="0">IF(B3="5 - Use the principle of levers to apply and adjust movement to enhance performance",5, IF(B3="4 - Can describe and demonstrate the impact of levers",4, IF(B3="3 - Can communicate the impact levers have on movement",3, IF(B3="2 - Explores the use of levers", 2, IF(B3="1 - Has no understanding of the principle of levers", 1)))))</f>
        <v>0</v>
      </c>
      <c r="D3" s="72"/>
      <c r="E3" s="108" t="b">
        <f t="shared" ref="E3:E41" si="1">IF(D3="5 - Use the principle of Newton's laws to adjust movement to enhance performance",5, IF(D3="4 - Can describe and demonstrate all 3 Newton's Laws of Motion",4, IF(D3="3 - Can communicate at least 2 of Newton's Laws of Motion",3, IF(D3="2 - Can communicate 1 of Newton's Laws of Motion", 2, IF(D3="1 - Has no understanding of Newton's Laws of Motion", 1)))))</f>
        <v>0</v>
      </c>
      <c r="F3" s="73"/>
      <c r="G3" s="37" t="b">
        <f t="shared" ref="G3:G41" si="2">IF(F3="5 - Use the principle of projectiles to adjust movement to enhance performance",5, IF(F3="4 - Can describe and demonstrate the impact of projectiles",4, IF(F3="3 - Can communicate the impact projectiles have on movement",3, IF(F3="2 - Explores the use of projectiles", 2, IF(F3="1 - Has no understanding of the principle of projectiles", 1)))))</f>
        <v>0</v>
      </c>
      <c r="H3" s="79" t="str">
        <f t="shared" ref="H3:H41" si="3">IFERROR(AVERAGE(C3, E3, G3), "")</f>
        <v/>
      </c>
      <c r="J3" s="11" t="s">
        <v>117</v>
      </c>
      <c r="K3" s="11" t="s">
        <v>122</v>
      </c>
      <c r="L3" s="11" t="s">
        <v>127</v>
      </c>
    </row>
    <row r="4" spans="1:12" x14ac:dyDescent="0.25">
      <c r="A4" s="56" t="str">
        <f>'Front Page'!A4</f>
        <v>Student 3</v>
      </c>
      <c r="B4" s="42"/>
      <c r="C4" s="47" t="b">
        <f t="shared" si="0"/>
        <v>0</v>
      </c>
      <c r="D4" s="85"/>
      <c r="E4" s="43" t="b">
        <f t="shared" si="1"/>
        <v>0</v>
      </c>
      <c r="F4" s="86"/>
      <c r="G4" s="49" t="b">
        <f t="shared" si="2"/>
        <v>0</v>
      </c>
      <c r="H4" s="87" t="str">
        <f t="shared" si="3"/>
        <v/>
      </c>
      <c r="J4" s="11" t="s">
        <v>118</v>
      </c>
      <c r="K4" s="11" t="s">
        <v>123</v>
      </c>
      <c r="L4" s="11" t="s">
        <v>128</v>
      </c>
    </row>
    <row r="5" spans="1:12" x14ac:dyDescent="0.25">
      <c r="A5" s="57" t="str">
        <f>'Front Page'!A5</f>
        <v>Student 4</v>
      </c>
      <c r="B5" s="50"/>
      <c r="C5" s="34" t="b">
        <f t="shared" si="0"/>
        <v>0</v>
      </c>
      <c r="D5" s="72"/>
      <c r="E5" s="108" t="b">
        <f t="shared" si="1"/>
        <v>0</v>
      </c>
      <c r="F5" s="73"/>
      <c r="G5" s="37" t="b">
        <f t="shared" si="2"/>
        <v>0</v>
      </c>
      <c r="H5" s="79" t="str">
        <f t="shared" si="3"/>
        <v/>
      </c>
      <c r="J5" s="11" t="s">
        <v>119</v>
      </c>
      <c r="K5" s="11" t="s">
        <v>124</v>
      </c>
      <c r="L5" s="11" t="s">
        <v>129</v>
      </c>
    </row>
    <row r="6" spans="1:12" x14ac:dyDescent="0.25">
      <c r="A6" s="56" t="str">
        <f>'Front Page'!A6</f>
        <v>Student 5</v>
      </c>
      <c r="B6" s="42"/>
      <c r="C6" s="47" t="b">
        <f t="shared" si="0"/>
        <v>0</v>
      </c>
      <c r="D6" s="85"/>
      <c r="E6" s="43" t="b">
        <f t="shared" si="1"/>
        <v>0</v>
      </c>
      <c r="F6" s="86"/>
      <c r="G6" s="49" t="b">
        <f t="shared" si="2"/>
        <v>0</v>
      </c>
      <c r="H6" s="87" t="str">
        <f t="shared" si="3"/>
        <v/>
      </c>
      <c r="J6" s="11" t="s">
        <v>120</v>
      </c>
      <c r="K6" s="11" t="s">
        <v>125</v>
      </c>
      <c r="L6" s="11" t="s">
        <v>130</v>
      </c>
    </row>
    <row r="7" spans="1:12" x14ac:dyDescent="0.25">
      <c r="A7" s="57" t="str">
        <f>'Front Page'!A7</f>
        <v>Student 6</v>
      </c>
      <c r="B7" s="50"/>
      <c r="C7" s="34" t="b">
        <f t="shared" si="0"/>
        <v>0</v>
      </c>
      <c r="D7" s="72"/>
      <c r="E7" s="108" t="b">
        <f t="shared" si="1"/>
        <v>0</v>
      </c>
      <c r="F7" s="73"/>
      <c r="G7" s="37" t="b">
        <f t="shared" si="2"/>
        <v>0</v>
      </c>
      <c r="H7" s="79" t="str">
        <f t="shared" si="3"/>
        <v/>
      </c>
    </row>
    <row r="8" spans="1:12" x14ac:dyDescent="0.25">
      <c r="A8" s="56" t="str">
        <f>'Front Page'!A8</f>
        <v>Student 7</v>
      </c>
      <c r="B8" s="42"/>
      <c r="C8" s="47" t="b">
        <f t="shared" si="0"/>
        <v>0</v>
      </c>
      <c r="D8" s="85"/>
      <c r="E8" s="43" t="b">
        <f t="shared" si="1"/>
        <v>0</v>
      </c>
      <c r="F8" s="86"/>
      <c r="G8" s="49" t="b">
        <f t="shared" si="2"/>
        <v>0</v>
      </c>
      <c r="H8" s="87" t="str">
        <f t="shared" si="3"/>
        <v/>
      </c>
    </row>
    <row r="9" spans="1:12" x14ac:dyDescent="0.25">
      <c r="A9" s="57" t="str">
        <f>'Front Page'!A9</f>
        <v>Student 8</v>
      </c>
      <c r="B9" s="50"/>
      <c r="C9" s="34" t="b">
        <f t="shared" si="0"/>
        <v>0</v>
      </c>
      <c r="D9" s="72"/>
      <c r="E9" s="108" t="b">
        <f t="shared" si="1"/>
        <v>0</v>
      </c>
      <c r="F9" s="73"/>
      <c r="G9" s="37" t="b">
        <f t="shared" si="2"/>
        <v>0</v>
      </c>
      <c r="H9" s="79" t="str">
        <f t="shared" si="3"/>
        <v/>
      </c>
    </row>
    <row r="10" spans="1:12" x14ac:dyDescent="0.25">
      <c r="A10" s="56" t="str">
        <f>'Front Page'!A10</f>
        <v>Student 9</v>
      </c>
      <c r="B10" s="42"/>
      <c r="C10" s="47" t="b">
        <f t="shared" si="0"/>
        <v>0</v>
      </c>
      <c r="D10" s="85"/>
      <c r="E10" s="43" t="b">
        <f t="shared" si="1"/>
        <v>0</v>
      </c>
      <c r="F10" s="86"/>
      <c r="G10" s="49" t="b">
        <f t="shared" si="2"/>
        <v>0</v>
      </c>
      <c r="H10" s="87" t="str">
        <f t="shared" si="3"/>
        <v/>
      </c>
    </row>
    <row r="11" spans="1:12" x14ac:dyDescent="0.25">
      <c r="A11" s="57" t="str">
        <f>'Front Page'!A11</f>
        <v>Student 10</v>
      </c>
      <c r="B11" s="50"/>
      <c r="C11" s="34" t="b">
        <f t="shared" si="0"/>
        <v>0</v>
      </c>
      <c r="D11" s="72"/>
      <c r="E11" s="108" t="b">
        <f t="shared" si="1"/>
        <v>0</v>
      </c>
      <c r="F11" s="73"/>
      <c r="G11" s="37" t="b">
        <f t="shared" si="2"/>
        <v>0</v>
      </c>
      <c r="H11" s="79" t="str">
        <f t="shared" si="3"/>
        <v/>
      </c>
    </row>
    <row r="12" spans="1:12" x14ac:dyDescent="0.25">
      <c r="A12" s="56" t="str">
        <f>'Front Page'!A12</f>
        <v>Student 11</v>
      </c>
      <c r="B12" s="42"/>
      <c r="C12" s="47" t="b">
        <f t="shared" si="0"/>
        <v>0</v>
      </c>
      <c r="D12" s="85"/>
      <c r="E12" s="43" t="b">
        <f t="shared" si="1"/>
        <v>0</v>
      </c>
      <c r="F12" s="86"/>
      <c r="G12" s="49" t="b">
        <f t="shared" si="2"/>
        <v>0</v>
      </c>
      <c r="H12" s="87" t="str">
        <f t="shared" si="3"/>
        <v/>
      </c>
    </row>
    <row r="13" spans="1:12" x14ac:dyDescent="0.25">
      <c r="A13" s="57" t="str">
        <f>'Front Page'!A13</f>
        <v>Student 12</v>
      </c>
      <c r="B13" s="50"/>
      <c r="C13" s="34" t="b">
        <f t="shared" si="0"/>
        <v>0</v>
      </c>
      <c r="D13" s="72"/>
      <c r="E13" s="108" t="b">
        <f t="shared" si="1"/>
        <v>0</v>
      </c>
      <c r="F13" s="73"/>
      <c r="G13" s="37" t="b">
        <f t="shared" si="2"/>
        <v>0</v>
      </c>
      <c r="H13" s="79" t="str">
        <f t="shared" si="3"/>
        <v/>
      </c>
    </row>
    <row r="14" spans="1:12" x14ac:dyDescent="0.25">
      <c r="A14" s="56" t="str">
        <f>'Front Page'!A14</f>
        <v>Student 13</v>
      </c>
      <c r="B14" s="42"/>
      <c r="C14" s="47" t="b">
        <f t="shared" si="0"/>
        <v>0</v>
      </c>
      <c r="D14" s="85"/>
      <c r="E14" s="43" t="b">
        <f t="shared" si="1"/>
        <v>0</v>
      </c>
      <c r="F14" s="86"/>
      <c r="G14" s="49" t="b">
        <f t="shared" si="2"/>
        <v>0</v>
      </c>
      <c r="H14" s="87" t="str">
        <f t="shared" si="3"/>
        <v/>
      </c>
    </row>
    <row r="15" spans="1:12" x14ac:dyDescent="0.25">
      <c r="A15" s="57" t="str">
        <f>'Front Page'!A15</f>
        <v>Student 14</v>
      </c>
      <c r="B15" s="50"/>
      <c r="C15" s="34" t="b">
        <f t="shared" si="0"/>
        <v>0</v>
      </c>
      <c r="D15" s="72"/>
      <c r="E15" s="108" t="b">
        <f t="shared" si="1"/>
        <v>0</v>
      </c>
      <c r="F15" s="73"/>
      <c r="G15" s="37" t="b">
        <f t="shared" si="2"/>
        <v>0</v>
      </c>
      <c r="H15" s="79" t="str">
        <f t="shared" si="3"/>
        <v/>
      </c>
    </row>
    <row r="16" spans="1:12" x14ac:dyDescent="0.25">
      <c r="A16" s="56" t="str">
        <f>'Front Page'!A16</f>
        <v>Student 15</v>
      </c>
      <c r="B16" s="42"/>
      <c r="C16" s="47" t="b">
        <f t="shared" si="0"/>
        <v>0</v>
      </c>
      <c r="D16" s="85"/>
      <c r="E16" s="43" t="b">
        <f t="shared" si="1"/>
        <v>0</v>
      </c>
      <c r="F16" s="86"/>
      <c r="G16" s="49" t="b">
        <f t="shared" si="2"/>
        <v>0</v>
      </c>
      <c r="H16" s="87" t="str">
        <f t="shared" si="3"/>
        <v/>
      </c>
    </row>
    <row r="17" spans="1:8" x14ac:dyDescent="0.25">
      <c r="A17" s="57" t="str">
        <f>'Front Page'!A17</f>
        <v>Student 16</v>
      </c>
      <c r="B17" s="50"/>
      <c r="C17" s="34" t="b">
        <f t="shared" si="0"/>
        <v>0</v>
      </c>
      <c r="D17" s="72"/>
      <c r="E17" s="108" t="b">
        <f t="shared" si="1"/>
        <v>0</v>
      </c>
      <c r="F17" s="73"/>
      <c r="G17" s="37" t="b">
        <f t="shared" si="2"/>
        <v>0</v>
      </c>
      <c r="H17" s="79" t="str">
        <f t="shared" si="3"/>
        <v/>
      </c>
    </row>
    <row r="18" spans="1:8" x14ac:dyDescent="0.25">
      <c r="A18" s="56" t="str">
        <f>'Front Page'!A18</f>
        <v>Student 17</v>
      </c>
      <c r="B18" s="42"/>
      <c r="C18" s="47" t="b">
        <f t="shared" si="0"/>
        <v>0</v>
      </c>
      <c r="D18" s="85"/>
      <c r="E18" s="43" t="b">
        <f t="shared" si="1"/>
        <v>0</v>
      </c>
      <c r="F18" s="86"/>
      <c r="G18" s="49" t="b">
        <f t="shared" si="2"/>
        <v>0</v>
      </c>
      <c r="H18" s="87" t="str">
        <f t="shared" si="3"/>
        <v/>
      </c>
    </row>
    <row r="19" spans="1:8" x14ac:dyDescent="0.25">
      <c r="A19" s="57" t="str">
        <f>'Front Page'!A19</f>
        <v>Student 18</v>
      </c>
      <c r="B19" s="50"/>
      <c r="C19" s="34" t="b">
        <f t="shared" si="0"/>
        <v>0</v>
      </c>
      <c r="D19" s="72"/>
      <c r="E19" s="108" t="b">
        <f t="shared" si="1"/>
        <v>0</v>
      </c>
      <c r="F19" s="73"/>
      <c r="G19" s="37" t="b">
        <f t="shared" si="2"/>
        <v>0</v>
      </c>
      <c r="H19" s="79" t="str">
        <f t="shared" si="3"/>
        <v/>
      </c>
    </row>
    <row r="20" spans="1:8" x14ac:dyDescent="0.25">
      <c r="A20" s="56" t="str">
        <f>'Front Page'!A20</f>
        <v>Student 19</v>
      </c>
      <c r="B20" s="42"/>
      <c r="C20" s="47" t="b">
        <f t="shared" si="0"/>
        <v>0</v>
      </c>
      <c r="D20" s="85"/>
      <c r="E20" s="43" t="b">
        <f t="shared" si="1"/>
        <v>0</v>
      </c>
      <c r="F20" s="86"/>
      <c r="G20" s="49" t="b">
        <f t="shared" si="2"/>
        <v>0</v>
      </c>
      <c r="H20" s="87" t="str">
        <f t="shared" si="3"/>
        <v/>
      </c>
    </row>
    <row r="21" spans="1:8" x14ac:dyDescent="0.25">
      <c r="A21" s="57" t="str">
        <f>'Front Page'!A21</f>
        <v>Student 20</v>
      </c>
      <c r="B21" s="50"/>
      <c r="C21" s="34" t="b">
        <f t="shared" si="0"/>
        <v>0</v>
      </c>
      <c r="D21" s="72"/>
      <c r="E21" s="108" t="b">
        <f t="shared" si="1"/>
        <v>0</v>
      </c>
      <c r="F21" s="73"/>
      <c r="G21" s="37" t="b">
        <f t="shared" si="2"/>
        <v>0</v>
      </c>
      <c r="H21" s="79" t="str">
        <f t="shared" si="3"/>
        <v/>
      </c>
    </row>
    <row r="22" spans="1:8" x14ac:dyDescent="0.25">
      <c r="A22" s="56" t="str">
        <f>'Front Page'!A22</f>
        <v>Student 21</v>
      </c>
      <c r="B22" s="42"/>
      <c r="C22" s="47" t="b">
        <f t="shared" si="0"/>
        <v>0</v>
      </c>
      <c r="D22" s="85"/>
      <c r="E22" s="43" t="b">
        <f t="shared" si="1"/>
        <v>0</v>
      </c>
      <c r="F22" s="86"/>
      <c r="G22" s="49" t="b">
        <f t="shared" si="2"/>
        <v>0</v>
      </c>
      <c r="H22" s="87" t="str">
        <f t="shared" si="3"/>
        <v/>
      </c>
    </row>
    <row r="23" spans="1:8" x14ac:dyDescent="0.25">
      <c r="A23" s="57" t="str">
        <f>'Front Page'!A23</f>
        <v>Student 22</v>
      </c>
      <c r="B23" s="50"/>
      <c r="C23" s="34" t="b">
        <f t="shared" si="0"/>
        <v>0</v>
      </c>
      <c r="D23" s="72"/>
      <c r="E23" s="108" t="b">
        <f t="shared" si="1"/>
        <v>0</v>
      </c>
      <c r="F23" s="73"/>
      <c r="G23" s="37" t="b">
        <f t="shared" si="2"/>
        <v>0</v>
      </c>
      <c r="H23" s="79" t="str">
        <f t="shared" si="3"/>
        <v/>
      </c>
    </row>
    <row r="24" spans="1:8" x14ac:dyDescent="0.25">
      <c r="A24" s="56" t="str">
        <f>'Front Page'!A24</f>
        <v>Student 23</v>
      </c>
      <c r="B24" s="42"/>
      <c r="C24" s="47" t="b">
        <f t="shared" si="0"/>
        <v>0</v>
      </c>
      <c r="D24" s="85"/>
      <c r="E24" s="43" t="b">
        <f t="shared" si="1"/>
        <v>0</v>
      </c>
      <c r="F24" s="86"/>
      <c r="G24" s="49" t="b">
        <f t="shared" si="2"/>
        <v>0</v>
      </c>
      <c r="H24" s="87" t="str">
        <f t="shared" si="3"/>
        <v/>
      </c>
    </row>
    <row r="25" spans="1:8" x14ac:dyDescent="0.25">
      <c r="A25" s="57" t="str">
        <f>'Front Page'!A25</f>
        <v>Student 24</v>
      </c>
      <c r="B25" s="50"/>
      <c r="C25" s="34" t="b">
        <f t="shared" si="0"/>
        <v>0</v>
      </c>
      <c r="D25" s="72"/>
      <c r="E25" s="108" t="b">
        <f t="shared" si="1"/>
        <v>0</v>
      </c>
      <c r="F25" s="73"/>
      <c r="G25" s="37" t="b">
        <f t="shared" si="2"/>
        <v>0</v>
      </c>
      <c r="H25" s="79" t="str">
        <f t="shared" si="3"/>
        <v/>
      </c>
    </row>
    <row r="26" spans="1:8" x14ac:dyDescent="0.25">
      <c r="A26" s="56" t="str">
        <f>'Front Page'!A26</f>
        <v>Student 25</v>
      </c>
      <c r="B26" s="42"/>
      <c r="C26" s="47" t="b">
        <f t="shared" si="0"/>
        <v>0</v>
      </c>
      <c r="D26" s="85"/>
      <c r="E26" s="43" t="b">
        <f t="shared" si="1"/>
        <v>0</v>
      </c>
      <c r="F26" s="86"/>
      <c r="G26" s="49" t="b">
        <f t="shared" si="2"/>
        <v>0</v>
      </c>
      <c r="H26" s="87" t="str">
        <f t="shared" si="3"/>
        <v/>
      </c>
    </row>
    <row r="27" spans="1:8" x14ac:dyDescent="0.25">
      <c r="A27" s="57" t="str">
        <f>'Front Page'!A27</f>
        <v>Student 26</v>
      </c>
      <c r="B27" s="50"/>
      <c r="C27" s="34" t="b">
        <f t="shared" si="0"/>
        <v>0</v>
      </c>
      <c r="D27" s="72"/>
      <c r="E27" s="108" t="b">
        <f t="shared" si="1"/>
        <v>0</v>
      </c>
      <c r="F27" s="73"/>
      <c r="G27" s="37" t="b">
        <f t="shared" si="2"/>
        <v>0</v>
      </c>
      <c r="H27" s="79" t="str">
        <f t="shared" si="3"/>
        <v/>
      </c>
    </row>
    <row r="28" spans="1:8" x14ac:dyDescent="0.25">
      <c r="A28" s="56" t="str">
        <f>'Front Page'!A28</f>
        <v>Student 27</v>
      </c>
      <c r="B28" s="42"/>
      <c r="C28" s="47" t="b">
        <f t="shared" si="0"/>
        <v>0</v>
      </c>
      <c r="D28" s="85"/>
      <c r="E28" s="43" t="b">
        <f t="shared" si="1"/>
        <v>0</v>
      </c>
      <c r="F28" s="86"/>
      <c r="G28" s="49" t="b">
        <f t="shared" si="2"/>
        <v>0</v>
      </c>
      <c r="H28" s="87" t="str">
        <f t="shared" si="3"/>
        <v/>
      </c>
    </row>
    <row r="29" spans="1:8" x14ac:dyDescent="0.25">
      <c r="A29" s="57" t="str">
        <f>'Front Page'!A29</f>
        <v>Student 28</v>
      </c>
      <c r="B29" s="50"/>
      <c r="C29" s="34" t="b">
        <f t="shared" si="0"/>
        <v>0</v>
      </c>
      <c r="D29" s="72"/>
      <c r="E29" s="108" t="b">
        <f t="shared" si="1"/>
        <v>0</v>
      </c>
      <c r="F29" s="73"/>
      <c r="G29" s="37" t="b">
        <f t="shared" si="2"/>
        <v>0</v>
      </c>
      <c r="H29" s="79" t="str">
        <f t="shared" si="3"/>
        <v/>
      </c>
    </row>
    <row r="30" spans="1:8" x14ac:dyDescent="0.25">
      <c r="A30" s="56" t="str">
        <f>'Front Page'!A30</f>
        <v>Student 29</v>
      </c>
      <c r="B30" s="42"/>
      <c r="C30" s="47" t="b">
        <f t="shared" si="0"/>
        <v>0</v>
      </c>
      <c r="D30" s="85"/>
      <c r="E30" s="43" t="b">
        <f t="shared" si="1"/>
        <v>0</v>
      </c>
      <c r="F30" s="86"/>
      <c r="G30" s="49" t="b">
        <f t="shared" si="2"/>
        <v>0</v>
      </c>
      <c r="H30" s="87" t="str">
        <f t="shared" si="3"/>
        <v/>
      </c>
    </row>
    <row r="31" spans="1:8" x14ac:dyDescent="0.25">
      <c r="A31" s="57" t="str">
        <f>'Front Page'!A31</f>
        <v>Student 30</v>
      </c>
      <c r="B31" s="50"/>
      <c r="C31" s="34" t="b">
        <f t="shared" si="0"/>
        <v>0</v>
      </c>
      <c r="D31" s="72"/>
      <c r="E31" s="108" t="b">
        <f t="shared" si="1"/>
        <v>0</v>
      </c>
      <c r="F31" s="73"/>
      <c r="G31" s="37" t="b">
        <f t="shared" si="2"/>
        <v>0</v>
      </c>
      <c r="H31" s="79" t="str">
        <f t="shared" si="3"/>
        <v/>
      </c>
    </row>
    <row r="32" spans="1:8" x14ac:dyDescent="0.25">
      <c r="A32" s="56" t="str">
        <f>'Front Page'!A32</f>
        <v>Student 31</v>
      </c>
      <c r="B32" s="42"/>
      <c r="C32" s="47" t="b">
        <f t="shared" si="0"/>
        <v>0</v>
      </c>
      <c r="D32" s="85"/>
      <c r="E32" s="43" t="b">
        <f t="shared" si="1"/>
        <v>0</v>
      </c>
      <c r="F32" s="86"/>
      <c r="G32" s="49" t="b">
        <f t="shared" si="2"/>
        <v>0</v>
      </c>
      <c r="H32" s="87" t="str">
        <f t="shared" si="3"/>
        <v/>
      </c>
    </row>
    <row r="33" spans="1:8" x14ac:dyDescent="0.25">
      <c r="A33" s="57" t="str">
        <f>'Front Page'!A33</f>
        <v>Student 32</v>
      </c>
      <c r="B33" s="50"/>
      <c r="C33" s="34" t="b">
        <f t="shared" si="0"/>
        <v>0</v>
      </c>
      <c r="D33" s="72"/>
      <c r="E33" s="108" t="b">
        <f t="shared" si="1"/>
        <v>0</v>
      </c>
      <c r="F33" s="73"/>
      <c r="G33" s="37" t="b">
        <f t="shared" si="2"/>
        <v>0</v>
      </c>
      <c r="H33" s="79" t="str">
        <f t="shared" si="3"/>
        <v/>
      </c>
    </row>
    <row r="34" spans="1:8" x14ac:dyDescent="0.25">
      <c r="A34" s="56" t="str">
        <f>'Front Page'!A34</f>
        <v>Student 33</v>
      </c>
      <c r="B34" s="42"/>
      <c r="C34" s="47" t="b">
        <f t="shared" si="0"/>
        <v>0</v>
      </c>
      <c r="D34" s="85"/>
      <c r="E34" s="43" t="b">
        <f t="shared" si="1"/>
        <v>0</v>
      </c>
      <c r="F34" s="86"/>
      <c r="G34" s="49" t="b">
        <f t="shared" si="2"/>
        <v>0</v>
      </c>
      <c r="H34" s="87" t="str">
        <f t="shared" si="3"/>
        <v/>
      </c>
    </row>
    <row r="35" spans="1:8" x14ac:dyDescent="0.25">
      <c r="A35" s="57" t="str">
        <f>'Front Page'!A35</f>
        <v>Student 34</v>
      </c>
      <c r="B35" s="50"/>
      <c r="C35" s="34" t="b">
        <f t="shared" si="0"/>
        <v>0</v>
      </c>
      <c r="D35" s="72"/>
      <c r="E35" s="108" t="b">
        <f t="shared" si="1"/>
        <v>0</v>
      </c>
      <c r="F35" s="73"/>
      <c r="G35" s="37" t="b">
        <f t="shared" si="2"/>
        <v>0</v>
      </c>
      <c r="H35" s="79" t="str">
        <f t="shared" si="3"/>
        <v/>
      </c>
    </row>
    <row r="36" spans="1:8" x14ac:dyDescent="0.25">
      <c r="A36" s="56" t="str">
        <f>'Front Page'!A36</f>
        <v>Student 35</v>
      </c>
      <c r="B36" s="42"/>
      <c r="C36" s="47" t="b">
        <f t="shared" si="0"/>
        <v>0</v>
      </c>
      <c r="D36" s="85"/>
      <c r="E36" s="43" t="b">
        <f t="shared" si="1"/>
        <v>0</v>
      </c>
      <c r="F36" s="86"/>
      <c r="G36" s="49" t="b">
        <f t="shared" si="2"/>
        <v>0</v>
      </c>
      <c r="H36" s="87" t="str">
        <f t="shared" si="3"/>
        <v/>
      </c>
    </row>
    <row r="37" spans="1:8" x14ac:dyDescent="0.25">
      <c r="A37" s="57" t="str">
        <f>'Front Page'!A37</f>
        <v>Student 36</v>
      </c>
      <c r="B37" s="50"/>
      <c r="C37" s="34" t="b">
        <f t="shared" si="0"/>
        <v>0</v>
      </c>
      <c r="D37" s="72"/>
      <c r="E37" s="108" t="b">
        <f t="shared" si="1"/>
        <v>0</v>
      </c>
      <c r="F37" s="73"/>
      <c r="G37" s="37" t="b">
        <f t="shared" si="2"/>
        <v>0</v>
      </c>
      <c r="H37" s="79" t="str">
        <f t="shared" si="3"/>
        <v/>
      </c>
    </row>
    <row r="38" spans="1:8" x14ac:dyDescent="0.25">
      <c r="A38" s="56" t="str">
        <f>'Front Page'!A38</f>
        <v>Student 37</v>
      </c>
      <c r="B38" s="42"/>
      <c r="C38" s="47" t="b">
        <f t="shared" si="0"/>
        <v>0</v>
      </c>
      <c r="D38" s="85"/>
      <c r="E38" s="43" t="b">
        <f t="shared" si="1"/>
        <v>0</v>
      </c>
      <c r="F38" s="86"/>
      <c r="G38" s="49" t="b">
        <f t="shared" si="2"/>
        <v>0</v>
      </c>
      <c r="H38" s="87" t="str">
        <f t="shared" si="3"/>
        <v/>
      </c>
    </row>
    <row r="39" spans="1:8" x14ac:dyDescent="0.25">
      <c r="A39" s="57" t="str">
        <f>'Front Page'!A39</f>
        <v>Student 38</v>
      </c>
      <c r="B39" s="50"/>
      <c r="C39" s="34" t="b">
        <f t="shared" si="0"/>
        <v>0</v>
      </c>
      <c r="D39" s="72"/>
      <c r="E39" s="108" t="b">
        <f t="shared" si="1"/>
        <v>0</v>
      </c>
      <c r="F39" s="73"/>
      <c r="G39" s="37" t="b">
        <f t="shared" si="2"/>
        <v>0</v>
      </c>
      <c r="H39" s="79" t="str">
        <f t="shared" si="3"/>
        <v/>
      </c>
    </row>
    <row r="40" spans="1:8" x14ac:dyDescent="0.25">
      <c r="A40" s="56" t="str">
        <f>'Front Page'!A40</f>
        <v>Student 39</v>
      </c>
      <c r="B40" s="42"/>
      <c r="C40" s="47" t="b">
        <f t="shared" si="0"/>
        <v>0</v>
      </c>
      <c r="D40" s="85"/>
      <c r="E40" s="43" t="b">
        <f t="shared" si="1"/>
        <v>0</v>
      </c>
      <c r="F40" s="86"/>
      <c r="G40" s="49" t="b">
        <f t="shared" si="2"/>
        <v>0</v>
      </c>
      <c r="H40" s="87" t="str">
        <f t="shared" si="3"/>
        <v/>
      </c>
    </row>
    <row r="41" spans="1:8" ht="16.5" thickBot="1" x14ac:dyDescent="0.3">
      <c r="A41" s="58" t="str">
        <f>'Front Page'!A41</f>
        <v>Student 40</v>
      </c>
      <c r="B41" s="78"/>
      <c r="C41" s="36" t="b">
        <f t="shared" si="0"/>
        <v>0</v>
      </c>
      <c r="D41" s="74"/>
      <c r="E41" s="109" t="b">
        <f t="shared" si="1"/>
        <v>0</v>
      </c>
      <c r="F41" s="75"/>
      <c r="G41" s="38" t="b">
        <f t="shared" si="2"/>
        <v>0</v>
      </c>
      <c r="H41" s="80" t="str">
        <f t="shared" si="3"/>
        <v/>
      </c>
    </row>
    <row r="42" spans="1:8" ht="16.5" thickTop="1" x14ac:dyDescent="0.25"/>
  </sheetData>
  <sheetProtection sheet="1" objects="1" scenarios="1"/>
  <dataValidations count="3">
    <dataValidation type="list" allowBlank="1" showInputMessage="1" showErrorMessage="1" sqref="B2:B41">
      <formula1>$J$2:$J$6</formula1>
    </dataValidation>
    <dataValidation type="list" allowBlank="1" showInputMessage="1" showErrorMessage="1" sqref="D2:D41">
      <formula1>$K$2:$K$6</formula1>
    </dataValidation>
    <dataValidation type="list" allowBlank="1" showInputMessage="1" showErrorMessage="1" sqref="F2:F41">
      <formula1>$L$2:$L$6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B5" sqref="B5"/>
    </sheetView>
  </sheetViews>
  <sheetFormatPr defaultColWidth="10.875" defaultRowHeight="15.75" x14ac:dyDescent="0.25"/>
  <cols>
    <col min="1" max="1" width="20.625" style="11" customWidth="1"/>
    <col min="2" max="2" width="96.625" style="5" bestFit="1" customWidth="1"/>
    <col min="3" max="3" width="0" style="11" hidden="1" customWidth="1"/>
    <col min="4" max="4" width="97.125" style="5" bestFit="1" customWidth="1"/>
    <col min="5" max="5" width="12.125" style="66" hidden="1" customWidth="1"/>
    <col min="6" max="6" width="75.5" style="69" bestFit="1" customWidth="1"/>
    <col min="7" max="7" width="0" style="66" hidden="1" customWidth="1"/>
    <col min="8" max="8" width="10.875" style="71"/>
    <col min="9" max="9" width="10.875" style="5"/>
    <col min="10" max="11" width="96.625" style="11" hidden="1" customWidth="1"/>
    <col min="12" max="12" width="66" style="11" hidden="1" customWidth="1"/>
    <col min="13" max="16384" width="10.875" style="5"/>
  </cols>
  <sheetData>
    <row r="1" spans="1:12" ht="32.1" customHeight="1" thickTop="1" thickBot="1" x14ac:dyDescent="0.3">
      <c r="A1" s="65">
        <v>8.6</v>
      </c>
      <c r="B1" s="16" t="s">
        <v>131</v>
      </c>
      <c r="C1" s="39"/>
      <c r="D1" s="16" t="s">
        <v>132</v>
      </c>
      <c r="E1" s="76"/>
      <c r="F1" s="16" t="s">
        <v>133</v>
      </c>
      <c r="G1" s="77"/>
      <c r="H1" s="51" t="s">
        <v>43</v>
      </c>
    </row>
    <row r="2" spans="1:12" ht="16.5" thickTop="1" x14ac:dyDescent="0.25">
      <c r="A2" s="56" t="str">
        <f>'Front Page'!A2</f>
        <v>Student 1</v>
      </c>
      <c r="B2" s="42"/>
      <c r="C2" s="43" t="b">
        <f>IF(B2="5 - Collaboratively able to create and demonstrate offensive tactics and strategies and teach others for understanding",5, IF(B2="4 - Collaboratively create and demonstrate offensive tactics and strategies of offense",4, IF(B2="3 - Individual design and implement a plan",3, IF(B2="2 - Individual design and implement a plan, with guidance", 2, IF(B2="1 - Does not understand the concept of offense", 1)))))</f>
        <v>0</v>
      </c>
      <c r="D2" s="82"/>
      <c r="E2" s="43" t="b">
        <f>IF(D2="5 - Collaboratively able to create and demonstrate defensive tactics and strategies and teach others for understanding",5, IF(D2="4 - Collaboratively create and demonstrate defensive tactics and strategies of defense",4, IF(D2="3 - Individual design and implement a plan",3, IF(D2="2 - Individual design and implement a plan, with guidance", 2, IF(D2="1 - Does not understand the concept of defense", 1)))))</f>
        <v>0</v>
      </c>
      <c r="F2" s="83"/>
      <c r="G2" s="45" t="b">
        <f>IF(F2="5 - Can explain and demonstrate tactical decisions related to target games and teach others",5, IF(F2="4 - Can explain and demonstrate tactical decisions related to target games",4, IF(F2="3 - Can explain tactical decisions related to target games",3, IF(F2="2 - Can demonstrate tactical decisions related to target games", 2, IF(F2="1 - Does not understand the concept of target games", 1)))))</f>
        <v>0</v>
      </c>
      <c r="H2" s="84" t="str">
        <f>IFERROR(AVERAGE(C2, E2, G2), "")</f>
        <v/>
      </c>
      <c r="J2" s="11" t="s">
        <v>134</v>
      </c>
      <c r="K2" s="11" t="s">
        <v>139</v>
      </c>
      <c r="L2" s="11" t="s">
        <v>142</v>
      </c>
    </row>
    <row r="3" spans="1:12" x14ac:dyDescent="0.25">
      <c r="A3" s="57" t="str">
        <f>'Front Page'!A3</f>
        <v>Student 2</v>
      </c>
      <c r="B3" s="40"/>
      <c r="C3" s="34" t="b">
        <f t="shared" ref="C3:C41" si="0">IF(B3="5 - Collaboratively able to create and demonstrate offensive tactics and strategies and teach others for understanding",5, IF(B3="4 - Collaboratively create and demonstrate offensive tactics and strategies of offense",4, IF(B3="3 - Individual design and implement a plan",3, IF(B3="2 - Individual design and implement a plan, with guidance", 2, IF(B3="1 - Does not understand the concept of offense", 1)))))</f>
        <v>0</v>
      </c>
      <c r="D3" s="72"/>
      <c r="E3" s="34" t="b">
        <f t="shared" ref="E3:E41" si="1">IF(D3="5 - Collaboratively able to create and demonstrate defensive tactics and strategies and teach others for understanding",5, IF(D3="4 - Collaboratively create and demonstrate defensive tactics and strategies of defense",4, IF(D3="3 - Individual design and implement a plan",3, IF(D3="2 - Individual design and implement a plan, with guidance", 2, IF(D3="1 - Does not understand the concept of defense", 1)))))</f>
        <v>0</v>
      </c>
      <c r="F3" s="73"/>
      <c r="G3" s="37" t="b">
        <f t="shared" ref="G3:G41" si="2">IF(F3="5 - Can explain and demonstrate tactical decisions related to target games and teach others",5, IF(F3="4 - Can explain and demonstrate tactical decisions related to target games",4, IF(F3="3 - Can explain tactical decisions related to target games",3, IF(F3="2 - Can demonstrate tactical decisions related to target games", 2, IF(F3="1 - Does not understand the concept of target games", 1)))))</f>
        <v>0</v>
      </c>
      <c r="H3" s="79" t="str">
        <f t="shared" ref="H3:H41" si="3">IFERROR(AVERAGE(C3, E3, G3), "")</f>
        <v/>
      </c>
      <c r="J3" s="11" t="s">
        <v>138</v>
      </c>
      <c r="K3" s="11" t="s">
        <v>140</v>
      </c>
      <c r="L3" s="11" t="s">
        <v>143</v>
      </c>
    </row>
    <row r="4" spans="1:12" x14ac:dyDescent="0.25">
      <c r="A4" s="56" t="str">
        <f>'Front Page'!A4</f>
        <v>Student 3</v>
      </c>
      <c r="B4" s="46"/>
      <c r="C4" s="47" t="b">
        <f t="shared" si="0"/>
        <v>0</v>
      </c>
      <c r="D4" s="85"/>
      <c r="E4" s="47" t="b">
        <f t="shared" si="1"/>
        <v>0</v>
      </c>
      <c r="F4" s="86"/>
      <c r="G4" s="49" t="b">
        <f t="shared" si="2"/>
        <v>0</v>
      </c>
      <c r="H4" s="87" t="str">
        <f t="shared" si="3"/>
        <v/>
      </c>
      <c r="J4" s="11" t="s">
        <v>135</v>
      </c>
      <c r="K4" s="11" t="s">
        <v>135</v>
      </c>
      <c r="L4" s="11" t="s">
        <v>144</v>
      </c>
    </row>
    <row r="5" spans="1:12" x14ac:dyDescent="0.25">
      <c r="A5" s="57" t="str">
        <f>'Front Page'!A5</f>
        <v>Student 4</v>
      </c>
      <c r="B5" s="40"/>
      <c r="C5" s="34" t="b">
        <f t="shared" si="0"/>
        <v>0</v>
      </c>
      <c r="D5" s="72"/>
      <c r="E5" s="34" t="b">
        <f t="shared" si="1"/>
        <v>0</v>
      </c>
      <c r="F5" s="73"/>
      <c r="G5" s="37" t="b">
        <f t="shared" si="2"/>
        <v>0</v>
      </c>
      <c r="H5" s="79" t="str">
        <f t="shared" si="3"/>
        <v/>
      </c>
      <c r="J5" s="11" t="s">
        <v>136</v>
      </c>
      <c r="K5" s="11" t="s">
        <v>136</v>
      </c>
      <c r="L5" s="11" t="s">
        <v>145</v>
      </c>
    </row>
    <row r="6" spans="1:12" x14ac:dyDescent="0.25">
      <c r="A6" s="56" t="str">
        <f>'Front Page'!A6</f>
        <v>Student 5</v>
      </c>
      <c r="B6" s="46"/>
      <c r="C6" s="47" t="b">
        <f t="shared" si="0"/>
        <v>0</v>
      </c>
      <c r="D6" s="85"/>
      <c r="E6" s="47" t="b">
        <f t="shared" si="1"/>
        <v>0</v>
      </c>
      <c r="F6" s="86"/>
      <c r="G6" s="49" t="b">
        <f t="shared" si="2"/>
        <v>0</v>
      </c>
      <c r="H6" s="87" t="str">
        <f t="shared" si="3"/>
        <v/>
      </c>
      <c r="J6" s="11" t="s">
        <v>137</v>
      </c>
      <c r="K6" s="11" t="s">
        <v>141</v>
      </c>
      <c r="L6" s="11" t="s">
        <v>146</v>
      </c>
    </row>
    <row r="7" spans="1:12" x14ac:dyDescent="0.25">
      <c r="A7" s="57" t="str">
        <f>'Front Page'!A7</f>
        <v>Student 6</v>
      </c>
      <c r="B7" s="40"/>
      <c r="C7" s="34" t="b">
        <f t="shared" si="0"/>
        <v>0</v>
      </c>
      <c r="D7" s="72"/>
      <c r="E7" s="34" t="b">
        <f t="shared" si="1"/>
        <v>0</v>
      </c>
      <c r="F7" s="73"/>
      <c r="G7" s="37" t="b">
        <f t="shared" si="2"/>
        <v>0</v>
      </c>
      <c r="H7" s="79" t="str">
        <f t="shared" si="3"/>
        <v/>
      </c>
    </row>
    <row r="8" spans="1:12" x14ac:dyDescent="0.25">
      <c r="A8" s="56" t="str">
        <f>'Front Page'!A8</f>
        <v>Student 7</v>
      </c>
      <c r="B8" s="46"/>
      <c r="C8" s="47" t="b">
        <f t="shared" si="0"/>
        <v>0</v>
      </c>
      <c r="D8" s="85"/>
      <c r="E8" s="47" t="b">
        <f t="shared" si="1"/>
        <v>0</v>
      </c>
      <c r="F8" s="86"/>
      <c r="G8" s="49" t="b">
        <f t="shared" si="2"/>
        <v>0</v>
      </c>
      <c r="H8" s="87" t="str">
        <f t="shared" si="3"/>
        <v/>
      </c>
    </row>
    <row r="9" spans="1:12" x14ac:dyDescent="0.25">
      <c r="A9" s="57" t="str">
        <f>'Front Page'!A9</f>
        <v>Student 8</v>
      </c>
      <c r="B9" s="40"/>
      <c r="C9" s="34" t="b">
        <f t="shared" si="0"/>
        <v>0</v>
      </c>
      <c r="D9" s="72"/>
      <c r="E9" s="34" t="b">
        <f t="shared" si="1"/>
        <v>0</v>
      </c>
      <c r="F9" s="73"/>
      <c r="G9" s="37" t="b">
        <f t="shared" si="2"/>
        <v>0</v>
      </c>
      <c r="H9" s="79" t="str">
        <f t="shared" si="3"/>
        <v/>
      </c>
    </row>
    <row r="10" spans="1:12" x14ac:dyDescent="0.25">
      <c r="A10" s="56" t="str">
        <f>'Front Page'!A10</f>
        <v>Student 9</v>
      </c>
      <c r="B10" s="46"/>
      <c r="C10" s="47" t="b">
        <f t="shared" si="0"/>
        <v>0</v>
      </c>
      <c r="D10" s="85"/>
      <c r="E10" s="47" t="b">
        <f t="shared" si="1"/>
        <v>0</v>
      </c>
      <c r="F10" s="86"/>
      <c r="G10" s="49" t="b">
        <f t="shared" si="2"/>
        <v>0</v>
      </c>
      <c r="H10" s="87" t="str">
        <f t="shared" si="3"/>
        <v/>
      </c>
    </row>
    <row r="11" spans="1:12" x14ac:dyDescent="0.25">
      <c r="A11" s="57" t="str">
        <f>'Front Page'!A11</f>
        <v>Student 10</v>
      </c>
      <c r="B11" s="40"/>
      <c r="C11" s="34" t="b">
        <f t="shared" si="0"/>
        <v>0</v>
      </c>
      <c r="D11" s="72"/>
      <c r="E11" s="34" t="b">
        <f t="shared" si="1"/>
        <v>0</v>
      </c>
      <c r="F11" s="73"/>
      <c r="G11" s="37" t="b">
        <f t="shared" si="2"/>
        <v>0</v>
      </c>
      <c r="H11" s="79" t="str">
        <f t="shared" si="3"/>
        <v/>
      </c>
    </row>
    <row r="12" spans="1:12" x14ac:dyDescent="0.25">
      <c r="A12" s="56" t="str">
        <f>'Front Page'!A12</f>
        <v>Student 11</v>
      </c>
      <c r="B12" s="46"/>
      <c r="C12" s="47" t="b">
        <f t="shared" si="0"/>
        <v>0</v>
      </c>
      <c r="D12" s="85"/>
      <c r="E12" s="47" t="b">
        <f t="shared" si="1"/>
        <v>0</v>
      </c>
      <c r="F12" s="86"/>
      <c r="G12" s="49" t="b">
        <f t="shared" si="2"/>
        <v>0</v>
      </c>
      <c r="H12" s="87" t="str">
        <f t="shared" si="3"/>
        <v/>
      </c>
    </row>
    <row r="13" spans="1:12" x14ac:dyDescent="0.25">
      <c r="A13" s="57" t="str">
        <f>'Front Page'!A13</f>
        <v>Student 12</v>
      </c>
      <c r="B13" s="40"/>
      <c r="C13" s="34" t="b">
        <f t="shared" si="0"/>
        <v>0</v>
      </c>
      <c r="D13" s="72"/>
      <c r="E13" s="34" t="b">
        <f t="shared" si="1"/>
        <v>0</v>
      </c>
      <c r="F13" s="73"/>
      <c r="G13" s="37" t="b">
        <f t="shared" si="2"/>
        <v>0</v>
      </c>
      <c r="H13" s="79" t="str">
        <f t="shared" si="3"/>
        <v/>
      </c>
    </row>
    <row r="14" spans="1:12" x14ac:dyDescent="0.25">
      <c r="A14" s="56" t="str">
        <f>'Front Page'!A14</f>
        <v>Student 13</v>
      </c>
      <c r="B14" s="46"/>
      <c r="C14" s="47" t="b">
        <f t="shared" si="0"/>
        <v>0</v>
      </c>
      <c r="D14" s="85"/>
      <c r="E14" s="47" t="b">
        <f t="shared" si="1"/>
        <v>0</v>
      </c>
      <c r="F14" s="86"/>
      <c r="G14" s="49" t="b">
        <f t="shared" si="2"/>
        <v>0</v>
      </c>
      <c r="H14" s="87" t="str">
        <f t="shared" si="3"/>
        <v/>
      </c>
    </row>
    <row r="15" spans="1:12" x14ac:dyDescent="0.25">
      <c r="A15" s="57" t="str">
        <f>'Front Page'!A15</f>
        <v>Student 14</v>
      </c>
      <c r="B15" s="40"/>
      <c r="C15" s="34" t="b">
        <f t="shared" si="0"/>
        <v>0</v>
      </c>
      <c r="D15" s="72"/>
      <c r="E15" s="34" t="b">
        <f t="shared" si="1"/>
        <v>0</v>
      </c>
      <c r="F15" s="73"/>
      <c r="G15" s="37" t="b">
        <f t="shared" si="2"/>
        <v>0</v>
      </c>
      <c r="H15" s="79" t="str">
        <f t="shared" si="3"/>
        <v/>
      </c>
    </row>
    <row r="16" spans="1:12" x14ac:dyDescent="0.25">
      <c r="A16" s="56" t="str">
        <f>'Front Page'!A16</f>
        <v>Student 15</v>
      </c>
      <c r="B16" s="46"/>
      <c r="C16" s="47" t="b">
        <f t="shared" si="0"/>
        <v>0</v>
      </c>
      <c r="D16" s="85"/>
      <c r="E16" s="47" t="b">
        <f t="shared" si="1"/>
        <v>0</v>
      </c>
      <c r="F16" s="86"/>
      <c r="G16" s="49" t="b">
        <f t="shared" si="2"/>
        <v>0</v>
      </c>
      <c r="H16" s="87" t="str">
        <f t="shared" si="3"/>
        <v/>
      </c>
    </row>
    <row r="17" spans="1:8" x14ac:dyDescent="0.25">
      <c r="A17" s="57" t="str">
        <f>'Front Page'!A17</f>
        <v>Student 16</v>
      </c>
      <c r="B17" s="40"/>
      <c r="C17" s="34" t="b">
        <f t="shared" si="0"/>
        <v>0</v>
      </c>
      <c r="D17" s="72"/>
      <c r="E17" s="34" t="b">
        <f t="shared" si="1"/>
        <v>0</v>
      </c>
      <c r="F17" s="73"/>
      <c r="G17" s="37" t="b">
        <f t="shared" si="2"/>
        <v>0</v>
      </c>
      <c r="H17" s="79" t="str">
        <f t="shared" si="3"/>
        <v/>
      </c>
    </row>
    <row r="18" spans="1:8" x14ac:dyDescent="0.25">
      <c r="A18" s="56" t="str">
        <f>'Front Page'!A18</f>
        <v>Student 17</v>
      </c>
      <c r="B18" s="46"/>
      <c r="C18" s="47" t="b">
        <f t="shared" si="0"/>
        <v>0</v>
      </c>
      <c r="D18" s="85"/>
      <c r="E18" s="47" t="b">
        <f t="shared" si="1"/>
        <v>0</v>
      </c>
      <c r="F18" s="86"/>
      <c r="G18" s="49" t="b">
        <f t="shared" si="2"/>
        <v>0</v>
      </c>
      <c r="H18" s="87" t="str">
        <f t="shared" si="3"/>
        <v/>
      </c>
    </row>
    <row r="19" spans="1:8" x14ac:dyDescent="0.25">
      <c r="A19" s="57" t="str">
        <f>'Front Page'!A19</f>
        <v>Student 18</v>
      </c>
      <c r="B19" s="40"/>
      <c r="C19" s="34" t="b">
        <f t="shared" si="0"/>
        <v>0</v>
      </c>
      <c r="D19" s="72"/>
      <c r="E19" s="34" t="b">
        <f t="shared" si="1"/>
        <v>0</v>
      </c>
      <c r="F19" s="73"/>
      <c r="G19" s="37" t="b">
        <f t="shared" si="2"/>
        <v>0</v>
      </c>
      <c r="H19" s="79" t="str">
        <f t="shared" si="3"/>
        <v/>
      </c>
    </row>
    <row r="20" spans="1:8" x14ac:dyDescent="0.25">
      <c r="A20" s="56" t="str">
        <f>'Front Page'!A20</f>
        <v>Student 19</v>
      </c>
      <c r="B20" s="46"/>
      <c r="C20" s="47" t="b">
        <f t="shared" si="0"/>
        <v>0</v>
      </c>
      <c r="D20" s="85"/>
      <c r="E20" s="47" t="b">
        <f t="shared" si="1"/>
        <v>0</v>
      </c>
      <c r="F20" s="86"/>
      <c r="G20" s="49" t="b">
        <f t="shared" si="2"/>
        <v>0</v>
      </c>
      <c r="H20" s="87" t="str">
        <f t="shared" si="3"/>
        <v/>
      </c>
    </row>
    <row r="21" spans="1:8" x14ac:dyDescent="0.25">
      <c r="A21" s="57" t="str">
        <f>'Front Page'!A21</f>
        <v>Student 20</v>
      </c>
      <c r="B21" s="40"/>
      <c r="C21" s="34" t="b">
        <f t="shared" si="0"/>
        <v>0</v>
      </c>
      <c r="D21" s="72"/>
      <c r="E21" s="34" t="b">
        <f t="shared" si="1"/>
        <v>0</v>
      </c>
      <c r="F21" s="73"/>
      <c r="G21" s="37" t="b">
        <f t="shared" si="2"/>
        <v>0</v>
      </c>
      <c r="H21" s="79" t="str">
        <f t="shared" si="3"/>
        <v/>
      </c>
    </row>
    <row r="22" spans="1:8" x14ac:dyDescent="0.25">
      <c r="A22" s="56" t="str">
        <f>'Front Page'!A22</f>
        <v>Student 21</v>
      </c>
      <c r="B22" s="46"/>
      <c r="C22" s="47" t="b">
        <f t="shared" si="0"/>
        <v>0</v>
      </c>
      <c r="D22" s="85"/>
      <c r="E22" s="47" t="b">
        <f t="shared" si="1"/>
        <v>0</v>
      </c>
      <c r="F22" s="86"/>
      <c r="G22" s="49" t="b">
        <f t="shared" si="2"/>
        <v>0</v>
      </c>
      <c r="H22" s="87" t="str">
        <f t="shared" si="3"/>
        <v/>
      </c>
    </row>
    <row r="23" spans="1:8" x14ac:dyDescent="0.25">
      <c r="A23" s="57" t="str">
        <f>'Front Page'!A23</f>
        <v>Student 22</v>
      </c>
      <c r="B23" s="40"/>
      <c r="C23" s="34" t="b">
        <f t="shared" si="0"/>
        <v>0</v>
      </c>
      <c r="D23" s="72"/>
      <c r="E23" s="34" t="b">
        <f t="shared" si="1"/>
        <v>0</v>
      </c>
      <c r="F23" s="73"/>
      <c r="G23" s="37" t="b">
        <f t="shared" si="2"/>
        <v>0</v>
      </c>
      <c r="H23" s="79" t="str">
        <f t="shared" si="3"/>
        <v/>
      </c>
    </row>
    <row r="24" spans="1:8" x14ac:dyDescent="0.25">
      <c r="A24" s="56" t="str">
        <f>'Front Page'!A24</f>
        <v>Student 23</v>
      </c>
      <c r="B24" s="46"/>
      <c r="C24" s="47" t="b">
        <f t="shared" si="0"/>
        <v>0</v>
      </c>
      <c r="D24" s="85"/>
      <c r="E24" s="47" t="b">
        <f t="shared" si="1"/>
        <v>0</v>
      </c>
      <c r="F24" s="86"/>
      <c r="G24" s="49" t="b">
        <f t="shared" si="2"/>
        <v>0</v>
      </c>
      <c r="H24" s="87" t="str">
        <f t="shared" si="3"/>
        <v/>
      </c>
    </row>
    <row r="25" spans="1:8" x14ac:dyDescent="0.25">
      <c r="A25" s="57" t="str">
        <f>'Front Page'!A25</f>
        <v>Student 24</v>
      </c>
      <c r="B25" s="40"/>
      <c r="C25" s="34" t="b">
        <f t="shared" si="0"/>
        <v>0</v>
      </c>
      <c r="D25" s="72"/>
      <c r="E25" s="34" t="b">
        <f t="shared" si="1"/>
        <v>0</v>
      </c>
      <c r="F25" s="73"/>
      <c r="G25" s="37" t="b">
        <f t="shared" si="2"/>
        <v>0</v>
      </c>
      <c r="H25" s="79" t="str">
        <f t="shared" si="3"/>
        <v/>
      </c>
    </row>
    <row r="26" spans="1:8" x14ac:dyDescent="0.25">
      <c r="A26" s="56" t="str">
        <f>'Front Page'!A26</f>
        <v>Student 25</v>
      </c>
      <c r="B26" s="46"/>
      <c r="C26" s="47" t="b">
        <f t="shared" si="0"/>
        <v>0</v>
      </c>
      <c r="D26" s="85"/>
      <c r="E26" s="47" t="b">
        <f t="shared" si="1"/>
        <v>0</v>
      </c>
      <c r="F26" s="86"/>
      <c r="G26" s="49" t="b">
        <f t="shared" si="2"/>
        <v>0</v>
      </c>
      <c r="H26" s="87" t="str">
        <f t="shared" si="3"/>
        <v/>
      </c>
    </row>
    <row r="27" spans="1:8" x14ac:dyDescent="0.25">
      <c r="A27" s="57" t="str">
        <f>'Front Page'!A27</f>
        <v>Student 26</v>
      </c>
      <c r="B27" s="40"/>
      <c r="C27" s="34" t="b">
        <f t="shared" si="0"/>
        <v>0</v>
      </c>
      <c r="D27" s="72"/>
      <c r="E27" s="34" t="b">
        <f t="shared" si="1"/>
        <v>0</v>
      </c>
      <c r="F27" s="73"/>
      <c r="G27" s="37" t="b">
        <f t="shared" si="2"/>
        <v>0</v>
      </c>
      <c r="H27" s="79" t="str">
        <f t="shared" si="3"/>
        <v/>
      </c>
    </row>
    <row r="28" spans="1:8" x14ac:dyDescent="0.25">
      <c r="A28" s="56" t="str">
        <f>'Front Page'!A28</f>
        <v>Student 27</v>
      </c>
      <c r="B28" s="46"/>
      <c r="C28" s="47" t="b">
        <f t="shared" si="0"/>
        <v>0</v>
      </c>
      <c r="D28" s="85"/>
      <c r="E28" s="47" t="b">
        <f t="shared" si="1"/>
        <v>0</v>
      </c>
      <c r="F28" s="86"/>
      <c r="G28" s="49" t="b">
        <f t="shared" si="2"/>
        <v>0</v>
      </c>
      <c r="H28" s="87" t="str">
        <f t="shared" si="3"/>
        <v/>
      </c>
    </row>
    <row r="29" spans="1:8" x14ac:dyDescent="0.25">
      <c r="A29" s="57" t="str">
        <f>'Front Page'!A29</f>
        <v>Student 28</v>
      </c>
      <c r="B29" s="40"/>
      <c r="C29" s="34" t="b">
        <f t="shared" si="0"/>
        <v>0</v>
      </c>
      <c r="D29" s="72"/>
      <c r="E29" s="34" t="b">
        <f t="shared" si="1"/>
        <v>0</v>
      </c>
      <c r="F29" s="73"/>
      <c r="G29" s="37" t="b">
        <f t="shared" si="2"/>
        <v>0</v>
      </c>
      <c r="H29" s="79" t="str">
        <f t="shared" si="3"/>
        <v/>
      </c>
    </row>
    <row r="30" spans="1:8" x14ac:dyDescent="0.25">
      <c r="A30" s="56" t="str">
        <f>'Front Page'!A30</f>
        <v>Student 29</v>
      </c>
      <c r="B30" s="46"/>
      <c r="C30" s="47" t="b">
        <f t="shared" si="0"/>
        <v>0</v>
      </c>
      <c r="D30" s="85"/>
      <c r="E30" s="47" t="b">
        <f t="shared" si="1"/>
        <v>0</v>
      </c>
      <c r="F30" s="86"/>
      <c r="G30" s="49" t="b">
        <f t="shared" si="2"/>
        <v>0</v>
      </c>
      <c r="H30" s="87" t="str">
        <f t="shared" si="3"/>
        <v/>
      </c>
    </row>
    <row r="31" spans="1:8" x14ac:dyDescent="0.25">
      <c r="A31" s="57" t="str">
        <f>'Front Page'!A31</f>
        <v>Student 30</v>
      </c>
      <c r="B31" s="40"/>
      <c r="C31" s="34" t="b">
        <f t="shared" si="0"/>
        <v>0</v>
      </c>
      <c r="D31" s="72"/>
      <c r="E31" s="34" t="b">
        <f t="shared" si="1"/>
        <v>0</v>
      </c>
      <c r="F31" s="73"/>
      <c r="G31" s="37" t="b">
        <f t="shared" si="2"/>
        <v>0</v>
      </c>
      <c r="H31" s="79" t="str">
        <f t="shared" si="3"/>
        <v/>
      </c>
    </row>
    <row r="32" spans="1:8" x14ac:dyDescent="0.25">
      <c r="A32" s="56" t="str">
        <f>'Front Page'!A32</f>
        <v>Student 31</v>
      </c>
      <c r="B32" s="46"/>
      <c r="C32" s="47" t="b">
        <f t="shared" si="0"/>
        <v>0</v>
      </c>
      <c r="D32" s="85"/>
      <c r="E32" s="47" t="b">
        <f t="shared" si="1"/>
        <v>0</v>
      </c>
      <c r="F32" s="86"/>
      <c r="G32" s="49" t="b">
        <f t="shared" si="2"/>
        <v>0</v>
      </c>
      <c r="H32" s="87" t="str">
        <f t="shared" si="3"/>
        <v/>
      </c>
    </row>
    <row r="33" spans="1:8" x14ac:dyDescent="0.25">
      <c r="A33" s="57" t="str">
        <f>'Front Page'!A33</f>
        <v>Student 32</v>
      </c>
      <c r="B33" s="40"/>
      <c r="C33" s="34" t="b">
        <f t="shared" si="0"/>
        <v>0</v>
      </c>
      <c r="D33" s="72"/>
      <c r="E33" s="34" t="b">
        <f t="shared" si="1"/>
        <v>0</v>
      </c>
      <c r="F33" s="73"/>
      <c r="G33" s="37" t="b">
        <f t="shared" si="2"/>
        <v>0</v>
      </c>
      <c r="H33" s="79" t="str">
        <f t="shared" si="3"/>
        <v/>
      </c>
    </row>
    <row r="34" spans="1:8" x14ac:dyDescent="0.25">
      <c r="A34" s="56" t="str">
        <f>'Front Page'!A34</f>
        <v>Student 33</v>
      </c>
      <c r="B34" s="46"/>
      <c r="C34" s="47" t="b">
        <f t="shared" si="0"/>
        <v>0</v>
      </c>
      <c r="D34" s="85"/>
      <c r="E34" s="47" t="b">
        <f t="shared" si="1"/>
        <v>0</v>
      </c>
      <c r="F34" s="86"/>
      <c r="G34" s="49" t="b">
        <f t="shared" si="2"/>
        <v>0</v>
      </c>
      <c r="H34" s="87" t="str">
        <f t="shared" si="3"/>
        <v/>
      </c>
    </row>
    <row r="35" spans="1:8" x14ac:dyDescent="0.25">
      <c r="A35" s="57" t="str">
        <f>'Front Page'!A35</f>
        <v>Student 34</v>
      </c>
      <c r="B35" s="40"/>
      <c r="C35" s="34" t="b">
        <f t="shared" si="0"/>
        <v>0</v>
      </c>
      <c r="D35" s="72"/>
      <c r="E35" s="34" t="b">
        <f t="shared" si="1"/>
        <v>0</v>
      </c>
      <c r="F35" s="73"/>
      <c r="G35" s="37" t="b">
        <f t="shared" si="2"/>
        <v>0</v>
      </c>
      <c r="H35" s="79" t="str">
        <f t="shared" si="3"/>
        <v/>
      </c>
    </row>
    <row r="36" spans="1:8" x14ac:dyDescent="0.25">
      <c r="A36" s="56" t="str">
        <f>'Front Page'!A36</f>
        <v>Student 35</v>
      </c>
      <c r="B36" s="46"/>
      <c r="C36" s="47" t="b">
        <f t="shared" si="0"/>
        <v>0</v>
      </c>
      <c r="D36" s="85"/>
      <c r="E36" s="47" t="b">
        <f t="shared" si="1"/>
        <v>0</v>
      </c>
      <c r="F36" s="86"/>
      <c r="G36" s="49" t="b">
        <f t="shared" si="2"/>
        <v>0</v>
      </c>
      <c r="H36" s="87" t="str">
        <f t="shared" si="3"/>
        <v/>
      </c>
    </row>
    <row r="37" spans="1:8" x14ac:dyDescent="0.25">
      <c r="A37" s="57" t="str">
        <f>'Front Page'!A37</f>
        <v>Student 36</v>
      </c>
      <c r="B37" s="40"/>
      <c r="C37" s="34" t="b">
        <f t="shared" si="0"/>
        <v>0</v>
      </c>
      <c r="D37" s="72"/>
      <c r="E37" s="34" t="b">
        <f t="shared" si="1"/>
        <v>0</v>
      </c>
      <c r="F37" s="73"/>
      <c r="G37" s="37" t="b">
        <f t="shared" si="2"/>
        <v>0</v>
      </c>
      <c r="H37" s="79" t="str">
        <f t="shared" si="3"/>
        <v/>
      </c>
    </row>
    <row r="38" spans="1:8" x14ac:dyDescent="0.25">
      <c r="A38" s="56" t="str">
        <f>'Front Page'!A38</f>
        <v>Student 37</v>
      </c>
      <c r="B38" s="46"/>
      <c r="C38" s="47" t="b">
        <f t="shared" si="0"/>
        <v>0</v>
      </c>
      <c r="D38" s="85"/>
      <c r="E38" s="47" t="b">
        <f t="shared" si="1"/>
        <v>0</v>
      </c>
      <c r="F38" s="86"/>
      <c r="G38" s="49" t="b">
        <f t="shared" si="2"/>
        <v>0</v>
      </c>
      <c r="H38" s="87" t="str">
        <f t="shared" si="3"/>
        <v/>
      </c>
    </row>
    <row r="39" spans="1:8" x14ac:dyDescent="0.25">
      <c r="A39" s="57" t="str">
        <f>'Front Page'!A39</f>
        <v>Student 38</v>
      </c>
      <c r="B39" s="40"/>
      <c r="C39" s="34" t="b">
        <f t="shared" si="0"/>
        <v>0</v>
      </c>
      <c r="D39" s="72"/>
      <c r="E39" s="34" t="b">
        <f t="shared" si="1"/>
        <v>0</v>
      </c>
      <c r="F39" s="73"/>
      <c r="G39" s="37" t="b">
        <f t="shared" si="2"/>
        <v>0</v>
      </c>
      <c r="H39" s="79" t="str">
        <f t="shared" si="3"/>
        <v/>
      </c>
    </row>
    <row r="40" spans="1:8" x14ac:dyDescent="0.25">
      <c r="A40" s="56" t="str">
        <f>'Front Page'!A40</f>
        <v>Student 39</v>
      </c>
      <c r="B40" s="46"/>
      <c r="C40" s="47" t="b">
        <f t="shared" si="0"/>
        <v>0</v>
      </c>
      <c r="D40" s="85"/>
      <c r="E40" s="47" t="b">
        <f t="shared" si="1"/>
        <v>0</v>
      </c>
      <c r="F40" s="86"/>
      <c r="G40" s="49" t="b">
        <f t="shared" si="2"/>
        <v>0</v>
      </c>
      <c r="H40" s="87" t="str">
        <f t="shared" si="3"/>
        <v/>
      </c>
    </row>
    <row r="41" spans="1:8" ht="16.5" thickBot="1" x14ac:dyDescent="0.3">
      <c r="A41" s="58" t="str">
        <f>'Front Page'!A41</f>
        <v>Student 40</v>
      </c>
      <c r="B41" s="41"/>
      <c r="C41" s="36" t="b">
        <f t="shared" si="0"/>
        <v>0</v>
      </c>
      <c r="D41" s="74"/>
      <c r="E41" s="36" t="b">
        <f t="shared" si="1"/>
        <v>0</v>
      </c>
      <c r="F41" s="75"/>
      <c r="G41" s="38" t="b">
        <f t="shared" si="2"/>
        <v>0</v>
      </c>
      <c r="H41" s="80" t="str">
        <f t="shared" si="3"/>
        <v/>
      </c>
    </row>
    <row r="42" spans="1:8" ht="16.5" thickTop="1" x14ac:dyDescent="0.25"/>
  </sheetData>
  <sheetProtection sheet="1" objects="1" scenarios="1"/>
  <dataValidations count="3">
    <dataValidation type="list" allowBlank="1" showInputMessage="1" showErrorMessage="1" sqref="B2:B41">
      <formula1>$J$2:$J$6</formula1>
    </dataValidation>
    <dataValidation type="list" allowBlank="1" showInputMessage="1" showErrorMessage="1" sqref="D2:D41">
      <formula1>$K$2:$K$6</formula1>
    </dataValidation>
    <dataValidation type="list" allowBlank="1" showInputMessage="1" showErrorMessage="1" sqref="F2:F41">
      <formula1>$L$2:$L$6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40" sqref="A40:D40"/>
    </sheetView>
  </sheetViews>
  <sheetFormatPr defaultColWidth="10.875" defaultRowHeight="15.75" x14ac:dyDescent="0.25"/>
  <cols>
    <col min="1" max="1" width="20.625" style="11" customWidth="1"/>
    <col min="2" max="2" width="78.375" style="5" bestFit="1" customWidth="1"/>
    <col min="3" max="3" width="10.875" style="11" hidden="1" customWidth="1"/>
    <col min="4" max="4" width="10.875" style="54" customWidth="1"/>
    <col min="5" max="5" width="12.125" style="3" customWidth="1"/>
    <col min="6" max="6" width="78.375" style="89" hidden="1" customWidth="1"/>
    <col min="7" max="7" width="10.875" style="3"/>
    <col min="8" max="8" width="10.875" style="70"/>
    <col min="9" max="9" width="10.875" style="5"/>
    <col min="10" max="11" width="96.625" style="5" bestFit="1" customWidth="1"/>
    <col min="12" max="12" width="66" style="5" bestFit="1" customWidth="1"/>
    <col min="13" max="16384" width="10.875" style="5"/>
  </cols>
  <sheetData>
    <row r="1" spans="1:8" ht="32.1" customHeight="1" thickTop="1" thickBot="1" x14ac:dyDescent="0.3">
      <c r="A1" s="65">
        <v>8.6999999999999993</v>
      </c>
      <c r="B1" s="16" t="s">
        <v>147</v>
      </c>
      <c r="C1" s="17"/>
      <c r="D1" s="51" t="s">
        <v>43</v>
      </c>
      <c r="F1" s="88"/>
      <c r="H1" s="2"/>
    </row>
    <row r="2" spans="1:8" ht="16.5" thickTop="1" x14ac:dyDescent="0.25">
      <c r="A2" s="56" t="str">
        <f>'Front Page'!A2</f>
        <v>Student 1</v>
      </c>
      <c r="B2" s="42"/>
      <c r="C2" s="45" t="b">
        <f>IF(B2="5 - Can make revisions to tactical and strategic choices and use them to enhance future choices",5, IF(B2="4 - Can make decisions about tactical and strategic choices to advance self and others",4, IF(B2="3 - Can make decisions about tactical and strategic choices to advance individual performance",3, IF(B2="2 - Attempts to make tactical and strategic choices", 2, IF(B2="1 - Cannot make a decision for self or others", 1)))))</f>
        <v>0</v>
      </c>
      <c r="D2" s="67" t="str">
        <f>IFERROR(AVERAGE(C2), "")</f>
        <v/>
      </c>
      <c r="F2" s="89" t="s">
        <v>148</v>
      </c>
      <c r="H2" s="81"/>
    </row>
    <row r="3" spans="1:8" x14ac:dyDescent="0.25">
      <c r="A3" s="57" t="str">
        <f>'Front Page'!A3</f>
        <v>Student 2</v>
      </c>
      <c r="B3" s="40"/>
      <c r="C3" s="37" t="b">
        <f t="shared" ref="C3:C41" si="0">IF(B3="5 - Can make revisions to tactical and strategic choices and use them to enhance future choices",5, IF(B3="4 - Can make decisions about tactical and strategic choices to advance self and others",4, IF(B3="3 - Can make decisions about tactical and strategic choices to advance individual performance",3, IF(B3="2 - Attempts to make tactical and strategic choices", 2, IF(B3="1 - Cannot make a decision for self or others", 1)))))</f>
        <v>0</v>
      </c>
      <c r="D3" s="52" t="str">
        <f t="shared" ref="D3:D41" si="1">IFERROR(AVERAGE(C3), "")</f>
        <v/>
      </c>
      <c r="F3" s="89" t="s">
        <v>149</v>
      </c>
      <c r="H3" s="81"/>
    </row>
    <row r="4" spans="1:8" x14ac:dyDescent="0.25">
      <c r="A4" s="56" t="str">
        <f>'Front Page'!A4</f>
        <v>Student 3</v>
      </c>
      <c r="B4" s="46"/>
      <c r="C4" s="49" t="b">
        <f t="shared" si="0"/>
        <v>0</v>
      </c>
      <c r="D4" s="68" t="str">
        <f t="shared" si="1"/>
        <v/>
      </c>
      <c r="F4" s="89" t="s">
        <v>150</v>
      </c>
      <c r="H4" s="81"/>
    </row>
    <row r="5" spans="1:8" x14ac:dyDescent="0.25">
      <c r="A5" s="57" t="str">
        <f>'Front Page'!A5</f>
        <v>Student 4</v>
      </c>
      <c r="B5" s="40"/>
      <c r="C5" s="37" t="b">
        <f t="shared" si="0"/>
        <v>0</v>
      </c>
      <c r="D5" s="52" t="str">
        <f t="shared" si="1"/>
        <v/>
      </c>
      <c r="F5" s="89" t="s">
        <v>151</v>
      </c>
      <c r="H5" s="81"/>
    </row>
    <row r="6" spans="1:8" x14ac:dyDescent="0.25">
      <c r="A6" s="56" t="str">
        <f>'Front Page'!A6</f>
        <v>Student 5</v>
      </c>
      <c r="B6" s="46"/>
      <c r="C6" s="49" t="b">
        <f t="shared" si="0"/>
        <v>0</v>
      </c>
      <c r="D6" s="68" t="str">
        <f t="shared" si="1"/>
        <v/>
      </c>
      <c r="F6" s="89" t="s">
        <v>152</v>
      </c>
      <c r="H6" s="81"/>
    </row>
    <row r="7" spans="1:8" x14ac:dyDescent="0.25">
      <c r="A7" s="57" t="str">
        <f>'Front Page'!A7</f>
        <v>Student 6</v>
      </c>
      <c r="B7" s="40"/>
      <c r="C7" s="37" t="b">
        <f t="shared" si="0"/>
        <v>0</v>
      </c>
      <c r="D7" s="52" t="str">
        <f t="shared" si="1"/>
        <v/>
      </c>
      <c r="H7" s="81"/>
    </row>
    <row r="8" spans="1:8" x14ac:dyDescent="0.25">
      <c r="A8" s="56" t="str">
        <f>'Front Page'!A8</f>
        <v>Student 7</v>
      </c>
      <c r="B8" s="46"/>
      <c r="C8" s="49" t="b">
        <f t="shared" si="0"/>
        <v>0</v>
      </c>
      <c r="D8" s="68" t="str">
        <f t="shared" si="1"/>
        <v/>
      </c>
      <c r="H8" s="81"/>
    </row>
    <row r="9" spans="1:8" x14ac:dyDescent="0.25">
      <c r="A9" s="57" t="str">
        <f>'Front Page'!A9</f>
        <v>Student 8</v>
      </c>
      <c r="B9" s="40"/>
      <c r="C9" s="37" t="b">
        <f t="shared" si="0"/>
        <v>0</v>
      </c>
      <c r="D9" s="52" t="str">
        <f t="shared" si="1"/>
        <v/>
      </c>
      <c r="H9" s="81"/>
    </row>
    <row r="10" spans="1:8" x14ac:dyDescent="0.25">
      <c r="A10" s="56" t="str">
        <f>'Front Page'!A10</f>
        <v>Student 9</v>
      </c>
      <c r="B10" s="46"/>
      <c r="C10" s="49" t="b">
        <f t="shared" si="0"/>
        <v>0</v>
      </c>
      <c r="D10" s="68" t="str">
        <f t="shared" si="1"/>
        <v/>
      </c>
      <c r="H10" s="81"/>
    </row>
    <row r="11" spans="1:8" x14ac:dyDescent="0.25">
      <c r="A11" s="57" t="str">
        <f>'Front Page'!A11</f>
        <v>Student 10</v>
      </c>
      <c r="B11" s="40"/>
      <c r="C11" s="37" t="b">
        <f t="shared" si="0"/>
        <v>0</v>
      </c>
      <c r="D11" s="52" t="str">
        <f t="shared" si="1"/>
        <v/>
      </c>
      <c r="H11" s="81"/>
    </row>
    <row r="12" spans="1:8" x14ac:dyDescent="0.25">
      <c r="A12" s="56" t="str">
        <f>'Front Page'!A12</f>
        <v>Student 11</v>
      </c>
      <c r="B12" s="46"/>
      <c r="C12" s="49" t="b">
        <f t="shared" si="0"/>
        <v>0</v>
      </c>
      <c r="D12" s="68" t="str">
        <f t="shared" si="1"/>
        <v/>
      </c>
      <c r="H12" s="81"/>
    </row>
    <row r="13" spans="1:8" x14ac:dyDescent="0.25">
      <c r="A13" s="57" t="str">
        <f>'Front Page'!A13</f>
        <v>Student 12</v>
      </c>
      <c r="B13" s="40"/>
      <c r="C13" s="37" t="b">
        <f t="shared" si="0"/>
        <v>0</v>
      </c>
      <c r="D13" s="52" t="str">
        <f t="shared" si="1"/>
        <v/>
      </c>
      <c r="H13" s="81"/>
    </row>
    <row r="14" spans="1:8" x14ac:dyDescent="0.25">
      <c r="A14" s="56" t="str">
        <f>'Front Page'!A14</f>
        <v>Student 13</v>
      </c>
      <c r="B14" s="46"/>
      <c r="C14" s="49" t="b">
        <f t="shared" si="0"/>
        <v>0</v>
      </c>
      <c r="D14" s="68" t="str">
        <f t="shared" si="1"/>
        <v/>
      </c>
      <c r="H14" s="81"/>
    </row>
    <row r="15" spans="1:8" x14ac:dyDescent="0.25">
      <c r="A15" s="57" t="str">
        <f>'Front Page'!A15</f>
        <v>Student 14</v>
      </c>
      <c r="B15" s="40"/>
      <c r="C15" s="37" t="b">
        <f t="shared" si="0"/>
        <v>0</v>
      </c>
      <c r="D15" s="52" t="str">
        <f t="shared" si="1"/>
        <v/>
      </c>
      <c r="H15" s="81"/>
    </row>
    <row r="16" spans="1:8" x14ac:dyDescent="0.25">
      <c r="A16" s="56" t="str">
        <f>'Front Page'!A16</f>
        <v>Student 15</v>
      </c>
      <c r="B16" s="46"/>
      <c r="C16" s="49" t="b">
        <f t="shared" si="0"/>
        <v>0</v>
      </c>
      <c r="D16" s="68" t="str">
        <f t="shared" si="1"/>
        <v/>
      </c>
      <c r="H16" s="81"/>
    </row>
    <row r="17" spans="1:8" x14ac:dyDescent="0.25">
      <c r="A17" s="57" t="str">
        <f>'Front Page'!A17</f>
        <v>Student 16</v>
      </c>
      <c r="B17" s="40"/>
      <c r="C17" s="37" t="b">
        <f t="shared" si="0"/>
        <v>0</v>
      </c>
      <c r="D17" s="52" t="str">
        <f t="shared" si="1"/>
        <v/>
      </c>
      <c r="H17" s="81"/>
    </row>
    <row r="18" spans="1:8" x14ac:dyDescent="0.25">
      <c r="A18" s="56" t="str">
        <f>'Front Page'!A18</f>
        <v>Student 17</v>
      </c>
      <c r="B18" s="46"/>
      <c r="C18" s="49" t="b">
        <f t="shared" si="0"/>
        <v>0</v>
      </c>
      <c r="D18" s="68" t="str">
        <f t="shared" si="1"/>
        <v/>
      </c>
      <c r="H18" s="81"/>
    </row>
    <row r="19" spans="1:8" x14ac:dyDescent="0.25">
      <c r="A19" s="57" t="str">
        <f>'Front Page'!A19</f>
        <v>Student 18</v>
      </c>
      <c r="B19" s="40"/>
      <c r="C19" s="37" t="b">
        <f t="shared" si="0"/>
        <v>0</v>
      </c>
      <c r="D19" s="52" t="str">
        <f t="shared" si="1"/>
        <v/>
      </c>
      <c r="H19" s="81"/>
    </row>
    <row r="20" spans="1:8" x14ac:dyDescent="0.25">
      <c r="A20" s="56" t="str">
        <f>'Front Page'!A20</f>
        <v>Student 19</v>
      </c>
      <c r="B20" s="46"/>
      <c r="C20" s="49" t="b">
        <f t="shared" si="0"/>
        <v>0</v>
      </c>
      <c r="D20" s="68" t="str">
        <f t="shared" si="1"/>
        <v/>
      </c>
      <c r="H20" s="81"/>
    </row>
    <row r="21" spans="1:8" x14ac:dyDescent="0.25">
      <c r="A21" s="57" t="str">
        <f>'Front Page'!A21</f>
        <v>Student 20</v>
      </c>
      <c r="B21" s="40"/>
      <c r="C21" s="37" t="b">
        <f t="shared" si="0"/>
        <v>0</v>
      </c>
      <c r="D21" s="52" t="str">
        <f t="shared" si="1"/>
        <v/>
      </c>
      <c r="H21" s="81"/>
    </row>
    <row r="22" spans="1:8" x14ac:dyDescent="0.25">
      <c r="A22" s="56" t="str">
        <f>'Front Page'!A22</f>
        <v>Student 21</v>
      </c>
      <c r="B22" s="46"/>
      <c r="C22" s="49" t="b">
        <f t="shared" si="0"/>
        <v>0</v>
      </c>
      <c r="D22" s="68" t="str">
        <f t="shared" si="1"/>
        <v/>
      </c>
      <c r="H22" s="81"/>
    </row>
    <row r="23" spans="1:8" x14ac:dyDescent="0.25">
      <c r="A23" s="57" t="str">
        <f>'Front Page'!A23</f>
        <v>Student 22</v>
      </c>
      <c r="B23" s="40"/>
      <c r="C23" s="37" t="b">
        <f t="shared" si="0"/>
        <v>0</v>
      </c>
      <c r="D23" s="52" t="str">
        <f t="shared" si="1"/>
        <v/>
      </c>
      <c r="H23" s="81"/>
    </row>
    <row r="24" spans="1:8" x14ac:dyDescent="0.25">
      <c r="A24" s="56" t="str">
        <f>'Front Page'!A24</f>
        <v>Student 23</v>
      </c>
      <c r="B24" s="46"/>
      <c r="C24" s="49" t="b">
        <f t="shared" si="0"/>
        <v>0</v>
      </c>
      <c r="D24" s="68" t="str">
        <f t="shared" si="1"/>
        <v/>
      </c>
      <c r="H24" s="81"/>
    </row>
    <row r="25" spans="1:8" x14ac:dyDescent="0.25">
      <c r="A25" s="57" t="str">
        <f>'Front Page'!A25</f>
        <v>Student 24</v>
      </c>
      <c r="B25" s="40"/>
      <c r="C25" s="37" t="b">
        <f t="shared" si="0"/>
        <v>0</v>
      </c>
      <c r="D25" s="52" t="str">
        <f t="shared" si="1"/>
        <v/>
      </c>
      <c r="H25" s="81"/>
    </row>
    <row r="26" spans="1:8" x14ac:dyDescent="0.25">
      <c r="A26" s="56" t="str">
        <f>'Front Page'!A26</f>
        <v>Student 25</v>
      </c>
      <c r="B26" s="46"/>
      <c r="C26" s="49" t="b">
        <f t="shared" si="0"/>
        <v>0</v>
      </c>
      <c r="D26" s="68" t="str">
        <f t="shared" si="1"/>
        <v/>
      </c>
      <c r="H26" s="81"/>
    </row>
    <row r="27" spans="1:8" x14ac:dyDescent="0.25">
      <c r="A27" s="57" t="str">
        <f>'Front Page'!A27</f>
        <v>Student 26</v>
      </c>
      <c r="B27" s="40"/>
      <c r="C27" s="37" t="b">
        <f t="shared" si="0"/>
        <v>0</v>
      </c>
      <c r="D27" s="52" t="str">
        <f t="shared" si="1"/>
        <v/>
      </c>
      <c r="H27" s="81"/>
    </row>
    <row r="28" spans="1:8" x14ac:dyDescent="0.25">
      <c r="A28" s="56" t="str">
        <f>'Front Page'!A28</f>
        <v>Student 27</v>
      </c>
      <c r="B28" s="46"/>
      <c r="C28" s="49" t="b">
        <f t="shared" si="0"/>
        <v>0</v>
      </c>
      <c r="D28" s="68" t="str">
        <f t="shared" si="1"/>
        <v/>
      </c>
      <c r="H28" s="81"/>
    </row>
    <row r="29" spans="1:8" x14ac:dyDescent="0.25">
      <c r="A29" s="57" t="str">
        <f>'Front Page'!A29</f>
        <v>Student 28</v>
      </c>
      <c r="B29" s="40"/>
      <c r="C29" s="37" t="b">
        <f t="shared" si="0"/>
        <v>0</v>
      </c>
      <c r="D29" s="52" t="str">
        <f t="shared" si="1"/>
        <v/>
      </c>
      <c r="H29" s="81"/>
    </row>
    <row r="30" spans="1:8" x14ac:dyDescent="0.25">
      <c r="A30" s="56" t="str">
        <f>'Front Page'!A30</f>
        <v>Student 29</v>
      </c>
      <c r="B30" s="46"/>
      <c r="C30" s="49" t="b">
        <f t="shared" si="0"/>
        <v>0</v>
      </c>
      <c r="D30" s="68" t="str">
        <f t="shared" si="1"/>
        <v/>
      </c>
      <c r="H30" s="81"/>
    </row>
    <row r="31" spans="1:8" x14ac:dyDescent="0.25">
      <c r="A31" s="57" t="str">
        <f>'Front Page'!A31</f>
        <v>Student 30</v>
      </c>
      <c r="B31" s="40"/>
      <c r="C31" s="37" t="b">
        <f t="shared" si="0"/>
        <v>0</v>
      </c>
      <c r="D31" s="52" t="str">
        <f t="shared" si="1"/>
        <v/>
      </c>
      <c r="H31" s="81"/>
    </row>
    <row r="32" spans="1:8" x14ac:dyDescent="0.25">
      <c r="A32" s="56" t="str">
        <f>'Front Page'!A32</f>
        <v>Student 31</v>
      </c>
      <c r="B32" s="46"/>
      <c r="C32" s="49" t="b">
        <f t="shared" si="0"/>
        <v>0</v>
      </c>
      <c r="D32" s="68" t="str">
        <f t="shared" si="1"/>
        <v/>
      </c>
      <c r="H32" s="81"/>
    </row>
    <row r="33" spans="1:8" x14ac:dyDescent="0.25">
      <c r="A33" s="57" t="str">
        <f>'Front Page'!A33</f>
        <v>Student 32</v>
      </c>
      <c r="B33" s="40"/>
      <c r="C33" s="37" t="b">
        <f t="shared" si="0"/>
        <v>0</v>
      </c>
      <c r="D33" s="52" t="str">
        <f t="shared" si="1"/>
        <v/>
      </c>
      <c r="H33" s="81"/>
    </row>
    <row r="34" spans="1:8" x14ac:dyDescent="0.25">
      <c r="A34" s="56" t="str">
        <f>'Front Page'!A34</f>
        <v>Student 33</v>
      </c>
      <c r="B34" s="46"/>
      <c r="C34" s="49" t="b">
        <f t="shared" si="0"/>
        <v>0</v>
      </c>
      <c r="D34" s="68" t="str">
        <f t="shared" si="1"/>
        <v/>
      </c>
      <c r="H34" s="81"/>
    </row>
    <row r="35" spans="1:8" x14ac:dyDescent="0.25">
      <c r="A35" s="57" t="str">
        <f>'Front Page'!A35</f>
        <v>Student 34</v>
      </c>
      <c r="B35" s="40"/>
      <c r="C35" s="37" t="b">
        <f t="shared" si="0"/>
        <v>0</v>
      </c>
      <c r="D35" s="52" t="str">
        <f t="shared" si="1"/>
        <v/>
      </c>
      <c r="H35" s="81"/>
    </row>
    <row r="36" spans="1:8" x14ac:dyDescent="0.25">
      <c r="A36" s="56" t="str">
        <f>'Front Page'!A36</f>
        <v>Student 35</v>
      </c>
      <c r="B36" s="46"/>
      <c r="C36" s="49" t="b">
        <f t="shared" si="0"/>
        <v>0</v>
      </c>
      <c r="D36" s="68" t="str">
        <f t="shared" si="1"/>
        <v/>
      </c>
      <c r="H36" s="81"/>
    </row>
    <row r="37" spans="1:8" x14ac:dyDescent="0.25">
      <c r="A37" s="57" t="str">
        <f>'Front Page'!A37</f>
        <v>Student 36</v>
      </c>
      <c r="B37" s="40"/>
      <c r="C37" s="37" t="b">
        <f t="shared" si="0"/>
        <v>0</v>
      </c>
      <c r="D37" s="52" t="str">
        <f t="shared" si="1"/>
        <v/>
      </c>
      <c r="H37" s="81"/>
    </row>
    <row r="38" spans="1:8" x14ac:dyDescent="0.25">
      <c r="A38" s="56" t="str">
        <f>'Front Page'!A38</f>
        <v>Student 37</v>
      </c>
      <c r="B38" s="46"/>
      <c r="C38" s="49" t="b">
        <f t="shared" si="0"/>
        <v>0</v>
      </c>
      <c r="D38" s="68" t="str">
        <f t="shared" si="1"/>
        <v/>
      </c>
      <c r="H38" s="81"/>
    </row>
    <row r="39" spans="1:8" x14ac:dyDescent="0.25">
      <c r="A39" s="57" t="str">
        <f>'Front Page'!A39</f>
        <v>Student 38</v>
      </c>
      <c r="B39" s="40"/>
      <c r="C39" s="37" t="b">
        <f t="shared" si="0"/>
        <v>0</v>
      </c>
      <c r="D39" s="52" t="str">
        <f t="shared" si="1"/>
        <v/>
      </c>
      <c r="H39" s="81"/>
    </row>
    <row r="40" spans="1:8" x14ac:dyDescent="0.25">
      <c r="A40" s="56" t="str">
        <f>'Front Page'!A40</f>
        <v>Student 39</v>
      </c>
      <c r="B40" s="46"/>
      <c r="C40" s="49" t="b">
        <f t="shared" si="0"/>
        <v>0</v>
      </c>
      <c r="D40" s="68" t="str">
        <f t="shared" si="1"/>
        <v/>
      </c>
      <c r="H40" s="81"/>
    </row>
    <row r="41" spans="1:8" ht="16.5" thickBot="1" x14ac:dyDescent="0.3">
      <c r="A41" s="58" t="str">
        <f>'Front Page'!A41</f>
        <v>Student 40</v>
      </c>
      <c r="B41" s="41"/>
      <c r="C41" s="38" t="b">
        <f t="shared" si="0"/>
        <v>0</v>
      </c>
      <c r="D41" s="53" t="str">
        <f t="shared" si="1"/>
        <v/>
      </c>
      <c r="H41" s="81"/>
    </row>
    <row r="42" spans="1:8" ht="16.5" thickTop="1" x14ac:dyDescent="0.25"/>
  </sheetData>
  <sheetProtection sheet="1" objects="1" scenarios="1"/>
  <dataValidations count="1">
    <dataValidation type="list" allowBlank="1" showInputMessage="1" showErrorMessage="1" sqref="B2:B41">
      <formula1>$F$2:$F$6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4" sqref="B24"/>
    </sheetView>
  </sheetViews>
  <sheetFormatPr defaultColWidth="10.875" defaultRowHeight="15.75" x14ac:dyDescent="0.25"/>
  <cols>
    <col min="1" max="1" width="20.625" style="11" customWidth="1"/>
    <col min="2" max="2" width="98.125" style="5" bestFit="1" customWidth="1"/>
    <col min="3" max="3" width="0" style="11" hidden="1" customWidth="1"/>
    <col min="4" max="4" width="10.875" style="11" customWidth="1"/>
    <col min="5" max="5" width="12.125" style="3" customWidth="1"/>
    <col min="6" max="6" width="98.125" style="89" hidden="1" customWidth="1"/>
    <col min="7" max="7" width="10.875" style="3"/>
    <col min="8" max="8" width="10.875" style="70"/>
    <col min="9" max="9" width="10.875" style="5"/>
    <col min="10" max="11" width="96.625" style="5" bestFit="1" customWidth="1"/>
    <col min="12" max="12" width="66" style="5" bestFit="1" customWidth="1"/>
    <col min="13" max="16384" width="10.875" style="5"/>
  </cols>
  <sheetData>
    <row r="1" spans="1:8" ht="32.1" customHeight="1" thickTop="1" thickBot="1" x14ac:dyDescent="0.3">
      <c r="A1" s="65">
        <v>8.8000000000000007</v>
      </c>
      <c r="B1" s="16" t="s">
        <v>153</v>
      </c>
      <c r="C1" s="17"/>
      <c r="D1" s="51" t="s">
        <v>43</v>
      </c>
      <c r="F1" s="88"/>
      <c r="H1" s="2"/>
    </row>
    <row r="2" spans="1:8" ht="16.5" thickTop="1" x14ac:dyDescent="0.25">
      <c r="A2" s="56" t="str">
        <f>'Front Page'!A2</f>
        <v>Student 1</v>
      </c>
      <c r="B2" s="42"/>
      <c r="C2" s="45" t="b">
        <f>IF(B2="5 - Can inform others of alternate environment activities and their benefits",5, IF(B2="4 - Can make changes in order to enhance enjoyment of the alternate environment activities",4, IF(B2="3 - Can make changes to skills on the advice of others to enhance the enjoyment of the alternate environment activities",3, IF(B2="2 - Willingly participates in alternate environment activities", 2, IF(B2="1 - Does not participate", 1)))))</f>
        <v>0</v>
      </c>
      <c r="D2" s="67" t="str">
        <f>IFERROR(AVERAGE(C2), "")</f>
        <v/>
      </c>
      <c r="F2" s="89" t="s">
        <v>154</v>
      </c>
      <c r="H2" s="81"/>
    </row>
    <row r="3" spans="1:8" x14ac:dyDescent="0.25">
      <c r="A3" s="57" t="str">
        <f>'Front Page'!A3</f>
        <v>Student 2</v>
      </c>
      <c r="B3" s="40"/>
      <c r="C3" s="37" t="b">
        <f t="shared" ref="C3:C41" si="0">IF(B3="5 - Can inform others of alternate environment activities and their benefits",5, IF(B3="4 - Can make changes in order to enhance enjoyment of the alternate environment activities",4, IF(B3="3 - Can make changes to skills on the advice of others to enhance the enjoyment of the alternate environment activities",3, IF(B3="2 - Willingly participates in alternate environment activities", 2, IF(B3="1 - Does not participate", 1)))))</f>
        <v>0</v>
      </c>
      <c r="D3" s="52" t="str">
        <f t="shared" ref="D3:D41" si="1">IFERROR(AVERAGE(C3), "")</f>
        <v/>
      </c>
      <c r="F3" s="89" t="s">
        <v>155</v>
      </c>
      <c r="H3" s="81"/>
    </row>
    <row r="4" spans="1:8" x14ac:dyDescent="0.25">
      <c r="A4" s="56" t="str">
        <f>'Front Page'!A4</f>
        <v>Student 3</v>
      </c>
      <c r="B4" s="46"/>
      <c r="C4" s="49" t="b">
        <f t="shared" si="0"/>
        <v>0</v>
      </c>
      <c r="D4" s="68" t="str">
        <f t="shared" si="1"/>
        <v/>
      </c>
      <c r="F4" s="89" t="s">
        <v>156</v>
      </c>
      <c r="H4" s="81"/>
    </row>
    <row r="5" spans="1:8" x14ac:dyDescent="0.25">
      <c r="A5" s="57" t="str">
        <f>'Front Page'!A5</f>
        <v>Student 4</v>
      </c>
      <c r="B5" s="40"/>
      <c r="C5" s="37" t="b">
        <f t="shared" si="0"/>
        <v>0</v>
      </c>
      <c r="D5" s="52" t="str">
        <f t="shared" si="1"/>
        <v/>
      </c>
      <c r="F5" s="89" t="s">
        <v>157</v>
      </c>
      <c r="H5" s="81"/>
    </row>
    <row r="6" spans="1:8" x14ac:dyDescent="0.25">
      <c r="A6" s="56" t="str">
        <f>'Front Page'!A6</f>
        <v>Student 5</v>
      </c>
      <c r="B6" s="46"/>
      <c r="C6" s="49" t="b">
        <f t="shared" si="0"/>
        <v>0</v>
      </c>
      <c r="D6" s="68" t="str">
        <f t="shared" si="1"/>
        <v/>
      </c>
      <c r="F6" s="89" t="s">
        <v>158</v>
      </c>
      <c r="H6" s="81"/>
    </row>
    <row r="7" spans="1:8" x14ac:dyDescent="0.25">
      <c r="A7" s="57" t="str">
        <f>'Front Page'!A7</f>
        <v>Student 6</v>
      </c>
      <c r="B7" s="40"/>
      <c r="C7" s="37" t="b">
        <f t="shared" si="0"/>
        <v>0</v>
      </c>
      <c r="D7" s="52" t="str">
        <f t="shared" si="1"/>
        <v/>
      </c>
      <c r="H7" s="81"/>
    </row>
    <row r="8" spans="1:8" x14ac:dyDescent="0.25">
      <c r="A8" s="56" t="str">
        <f>'Front Page'!A8</f>
        <v>Student 7</v>
      </c>
      <c r="B8" s="46"/>
      <c r="C8" s="49" t="b">
        <f t="shared" si="0"/>
        <v>0</v>
      </c>
      <c r="D8" s="68" t="str">
        <f t="shared" si="1"/>
        <v/>
      </c>
      <c r="H8" s="81"/>
    </row>
    <row r="9" spans="1:8" x14ac:dyDescent="0.25">
      <c r="A9" s="57" t="str">
        <f>'Front Page'!A9</f>
        <v>Student 8</v>
      </c>
      <c r="B9" s="40"/>
      <c r="C9" s="37" t="b">
        <f t="shared" si="0"/>
        <v>0</v>
      </c>
      <c r="D9" s="52" t="str">
        <f t="shared" si="1"/>
        <v/>
      </c>
      <c r="H9" s="81"/>
    </row>
    <row r="10" spans="1:8" x14ac:dyDescent="0.25">
      <c r="A10" s="56" t="str">
        <f>'Front Page'!A10</f>
        <v>Student 9</v>
      </c>
      <c r="B10" s="46"/>
      <c r="C10" s="49" t="b">
        <f t="shared" si="0"/>
        <v>0</v>
      </c>
      <c r="D10" s="68" t="str">
        <f t="shared" si="1"/>
        <v/>
      </c>
      <c r="H10" s="81"/>
    </row>
    <row r="11" spans="1:8" x14ac:dyDescent="0.25">
      <c r="A11" s="57" t="str">
        <f>'Front Page'!A11</f>
        <v>Student 10</v>
      </c>
      <c r="B11" s="40"/>
      <c r="C11" s="37" t="b">
        <f t="shared" si="0"/>
        <v>0</v>
      </c>
      <c r="D11" s="52" t="str">
        <f t="shared" si="1"/>
        <v/>
      </c>
      <c r="H11" s="81"/>
    </row>
    <row r="12" spans="1:8" x14ac:dyDescent="0.25">
      <c r="A12" s="56" t="str">
        <f>'Front Page'!A12</f>
        <v>Student 11</v>
      </c>
      <c r="B12" s="46"/>
      <c r="C12" s="49" t="b">
        <f t="shared" si="0"/>
        <v>0</v>
      </c>
      <c r="D12" s="68" t="str">
        <f t="shared" si="1"/>
        <v/>
      </c>
      <c r="H12" s="81"/>
    </row>
    <row r="13" spans="1:8" x14ac:dyDescent="0.25">
      <c r="A13" s="57" t="str">
        <f>'Front Page'!A13</f>
        <v>Student 12</v>
      </c>
      <c r="B13" s="40"/>
      <c r="C13" s="37" t="b">
        <f t="shared" si="0"/>
        <v>0</v>
      </c>
      <c r="D13" s="52" t="str">
        <f t="shared" si="1"/>
        <v/>
      </c>
      <c r="H13" s="81"/>
    </row>
    <row r="14" spans="1:8" x14ac:dyDescent="0.25">
      <c r="A14" s="56" t="str">
        <f>'Front Page'!A14</f>
        <v>Student 13</v>
      </c>
      <c r="B14" s="46"/>
      <c r="C14" s="49" t="b">
        <f t="shared" si="0"/>
        <v>0</v>
      </c>
      <c r="D14" s="68" t="str">
        <f t="shared" si="1"/>
        <v/>
      </c>
      <c r="H14" s="81"/>
    </row>
    <row r="15" spans="1:8" x14ac:dyDescent="0.25">
      <c r="A15" s="57" t="str">
        <f>'Front Page'!A15</f>
        <v>Student 14</v>
      </c>
      <c r="B15" s="40"/>
      <c r="C15" s="37" t="b">
        <f t="shared" si="0"/>
        <v>0</v>
      </c>
      <c r="D15" s="52" t="str">
        <f t="shared" si="1"/>
        <v/>
      </c>
      <c r="H15" s="81"/>
    </row>
    <row r="16" spans="1:8" x14ac:dyDescent="0.25">
      <c r="A16" s="56" t="str">
        <f>'Front Page'!A16</f>
        <v>Student 15</v>
      </c>
      <c r="B16" s="46"/>
      <c r="C16" s="49" t="b">
        <f t="shared" si="0"/>
        <v>0</v>
      </c>
      <c r="D16" s="68" t="str">
        <f t="shared" si="1"/>
        <v/>
      </c>
      <c r="H16" s="81"/>
    </row>
    <row r="17" spans="1:8" x14ac:dyDescent="0.25">
      <c r="A17" s="57" t="str">
        <f>'Front Page'!A17</f>
        <v>Student 16</v>
      </c>
      <c r="B17" s="40"/>
      <c r="C17" s="37" t="b">
        <f t="shared" si="0"/>
        <v>0</v>
      </c>
      <c r="D17" s="52" t="str">
        <f t="shared" si="1"/>
        <v/>
      </c>
      <c r="H17" s="81"/>
    </row>
    <row r="18" spans="1:8" x14ac:dyDescent="0.25">
      <c r="A18" s="56" t="str">
        <f>'Front Page'!A18</f>
        <v>Student 17</v>
      </c>
      <c r="B18" s="46"/>
      <c r="C18" s="49" t="b">
        <f t="shared" si="0"/>
        <v>0</v>
      </c>
      <c r="D18" s="68" t="str">
        <f t="shared" si="1"/>
        <v/>
      </c>
      <c r="H18" s="81"/>
    </row>
    <row r="19" spans="1:8" x14ac:dyDescent="0.25">
      <c r="A19" s="57" t="str">
        <f>'Front Page'!A19</f>
        <v>Student 18</v>
      </c>
      <c r="B19" s="40"/>
      <c r="C19" s="37" t="b">
        <f t="shared" si="0"/>
        <v>0</v>
      </c>
      <c r="D19" s="52" t="str">
        <f t="shared" si="1"/>
        <v/>
      </c>
      <c r="H19" s="81"/>
    </row>
    <row r="20" spans="1:8" x14ac:dyDescent="0.25">
      <c r="A20" s="56" t="str">
        <f>'Front Page'!A20</f>
        <v>Student 19</v>
      </c>
      <c r="B20" s="46"/>
      <c r="C20" s="49" t="b">
        <f t="shared" si="0"/>
        <v>0</v>
      </c>
      <c r="D20" s="68" t="str">
        <f t="shared" si="1"/>
        <v/>
      </c>
      <c r="H20" s="81"/>
    </row>
    <row r="21" spans="1:8" x14ac:dyDescent="0.25">
      <c r="A21" s="57" t="str">
        <f>'Front Page'!A21</f>
        <v>Student 20</v>
      </c>
      <c r="B21" s="40"/>
      <c r="C21" s="37" t="b">
        <f t="shared" si="0"/>
        <v>0</v>
      </c>
      <c r="D21" s="52" t="str">
        <f t="shared" si="1"/>
        <v/>
      </c>
      <c r="H21" s="81"/>
    </row>
    <row r="22" spans="1:8" x14ac:dyDescent="0.25">
      <c r="A22" s="56" t="str">
        <f>'Front Page'!A22</f>
        <v>Student 21</v>
      </c>
      <c r="B22" s="46"/>
      <c r="C22" s="49" t="b">
        <f t="shared" si="0"/>
        <v>0</v>
      </c>
      <c r="D22" s="68" t="str">
        <f t="shared" si="1"/>
        <v/>
      </c>
      <c r="H22" s="81"/>
    </row>
    <row r="23" spans="1:8" x14ac:dyDescent="0.25">
      <c r="A23" s="57" t="str">
        <f>'Front Page'!A23</f>
        <v>Student 22</v>
      </c>
      <c r="B23" s="40"/>
      <c r="C23" s="37" t="b">
        <f t="shared" si="0"/>
        <v>0</v>
      </c>
      <c r="D23" s="52" t="str">
        <f t="shared" si="1"/>
        <v/>
      </c>
      <c r="H23" s="81"/>
    </row>
    <row r="24" spans="1:8" x14ac:dyDescent="0.25">
      <c r="A24" s="56" t="str">
        <f>'Front Page'!A24</f>
        <v>Student 23</v>
      </c>
      <c r="B24" s="46"/>
      <c r="C24" s="49" t="b">
        <f t="shared" si="0"/>
        <v>0</v>
      </c>
      <c r="D24" s="68" t="str">
        <f t="shared" si="1"/>
        <v/>
      </c>
      <c r="H24" s="81"/>
    </row>
    <row r="25" spans="1:8" x14ac:dyDescent="0.25">
      <c r="A25" s="57" t="str">
        <f>'Front Page'!A25</f>
        <v>Student 24</v>
      </c>
      <c r="B25" s="40"/>
      <c r="C25" s="37" t="b">
        <f t="shared" si="0"/>
        <v>0</v>
      </c>
      <c r="D25" s="52" t="str">
        <f t="shared" si="1"/>
        <v/>
      </c>
      <c r="H25" s="81"/>
    </row>
    <row r="26" spans="1:8" x14ac:dyDescent="0.25">
      <c r="A26" s="56" t="str">
        <f>'Front Page'!A26</f>
        <v>Student 25</v>
      </c>
      <c r="B26" s="46"/>
      <c r="C26" s="49" t="b">
        <f t="shared" si="0"/>
        <v>0</v>
      </c>
      <c r="D26" s="68" t="str">
        <f t="shared" si="1"/>
        <v/>
      </c>
      <c r="H26" s="81"/>
    </row>
    <row r="27" spans="1:8" x14ac:dyDescent="0.25">
      <c r="A27" s="57" t="str">
        <f>'Front Page'!A27</f>
        <v>Student 26</v>
      </c>
      <c r="B27" s="40"/>
      <c r="C27" s="37" t="b">
        <f t="shared" si="0"/>
        <v>0</v>
      </c>
      <c r="D27" s="52" t="str">
        <f t="shared" si="1"/>
        <v/>
      </c>
      <c r="H27" s="81"/>
    </row>
    <row r="28" spans="1:8" x14ac:dyDescent="0.25">
      <c r="A28" s="56" t="str">
        <f>'Front Page'!A28</f>
        <v>Student 27</v>
      </c>
      <c r="B28" s="46"/>
      <c r="C28" s="49" t="b">
        <f t="shared" si="0"/>
        <v>0</v>
      </c>
      <c r="D28" s="68" t="str">
        <f t="shared" si="1"/>
        <v/>
      </c>
      <c r="H28" s="81"/>
    </row>
    <row r="29" spans="1:8" x14ac:dyDescent="0.25">
      <c r="A29" s="57" t="str">
        <f>'Front Page'!A29</f>
        <v>Student 28</v>
      </c>
      <c r="B29" s="40"/>
      <c r="C29" s="37" t="b">
        <f t="shared" si="0"/>
        <v>0</v>
      </c>
      <c r="D29" s="52" t="str">
        <f t="shared" si="1"/>
        <v/>
      </c>
      <c r="H29" s="81"/>
    </row>
    <row r="30" spans="1:8" x14ac:dyDescent="0.25">
      <c r="A30" s="56" t="str">
        <f>'Front Page'!A30</f>
        <v>Student 29</v>
      </c>
      <c r="B30" s="46"/>
      <c r="C30" s="49" t="b">
        <f t="shared" si="0"/>
        <v>0</v>
      </c>
      <c r="D30" s="68" t="str">
        <f t="shared" si="1"/>
        <v/>
      </c>
      <c r="H30" s="81"/>
    </row>
    <row r="31" spans="1:8" x14ac:dyDescent="0.25">
      <c r="A31" s="57" t="str">
        <f>'Front Page'!A31</f>
        <v>Student 30</v>
      </c>
      <c r="B31" s="40"/>
      <c r="C31" s="37" t="b">
        <f t="shared" si="0"/>
        <v>0</v>
      </c>
      <c r="D31" s="52" t="str">
        <f t="shared" si="1"/>
        <v/>
      </c>
      <c r="H31" s="81"/>
    </row>
    <row r="32" spans="1:8" x14ac:dyDescent="0.25">
      <c r="A32" s="56" t="str">
        <f>'Front Page'!A32</f>
        <v>Student 31</v>
      </c>
      <c r="B32" s="46"/>
      <c r="C32" s="49" t="b">
        <f t="shared" si="0"/>
        <v>0</v>
      </c>
      <c r="D32" s="68" t="str">
        <f t="shared" si="1"/>
        <v/>
      </c>
      <c r="H32" s="81"/>
    </row>
    <row r="33" spans="1:8" x14ac:dyDescent="0.25">
      <c r="A33" s="57" t="str">
        <f>'Front Page'!A33</f>
        <v>Student 32</v>
      </c>
      <c r="B33" s="40"/>
      <c r="C33" s="37" t="b">
        <f t="shared" si="0"/>
        <v>0</v>
      </c>
      <c r="D33" s="52" t="str">
        <f t="shared" si="1"/>
        <v/>
      </c>
      <c r="H33" s="81"/>
    </row>
    <row r="34" spans="1:8" x14ac:dyDescent="0.25">
      <c r="A34" s="56" t="str">
        <f>'Front Page'!A34</f>
        <v>Student 33</v>
      </c>
      <c r="B34" s="46"/>
      <c r="C34" s="49" t="b">
        <f t="shared" si="0"/>
        <v>0</v>
      </c>
      <c r="D34" s="68" t="str">
        <f t="shared" si="1"/>
        <v/>
      </c>
      <c r="H34" s="81"/>
    </row>
    <row r="35" spans="1:8" x14ac:dyDescent="0.25">
      <c r="A35" s="57" t="str">
        <f>'Front Page'!A35</f>
        <v>Student 34</v>
      </c>
      <c r="B35" s="40"/>
      <c r="C35" s="37" t="b">
        <f t="shared" si="0"/>
        <v>0</v>
      </c>
      <c r="D35" s="52" t="str">
        <f t="shared" si="1"/>
        <v/>
      </c>
      <c r="H35" s="81"/>
    </row>
    <row r="36" spans="1:8" x14ac:dyDescent="0.25">
      <c r="A36" s="56" t="str">
        <f>'Front Page'!A36</f>
        <v>Student 35</v>
      </c>
      <c r="B36" s="46"/>
      <c r="C36" s="49" t="b">
        <f t="shared" si="0"/>
        <v>0</v>
      </c>
      <c r="D36" s="68" t="str">
        <f t="shared" si="1"/>
        <v/>
      </c>
      <c r="H36" s="81"/>
    </row>
    <row r="37" spans="1:8" x14ac:dyDescent="0.25">
      <c r="A37" s="57" t="str">
        <f>'Front Page'!A37</f>
        <v>Student 36</v>
      </c>
      <c r="B37" s="40"/>
      <c r="C37" s="37" t="b">
        <f t="shared" si="0"/>
        <v>0</v>
      </c>
      <c r="D37" s="52" t="str">
        <f t="shared" si="1"/>
        <v/>
      </c>
      <c r="H37" s="81"/>
    </row>
    <row r="38" spans="1:8" x14ac:dyDescent="0.25">
      <c r="A38" s="56" t="str">
        <f>'Front Page'!A38</f>
        <v>Student 37</v>
      </c>
      <c r="B38" s="46"/>
      <c r="C38" s="49" t="b">
        <f t="shared" si="0"/>
        <v>0</v>
      </c>
      <c r="D38" s="68" t="str">
        <f t="shared" si="1"/>
        <v/>
      </c>
      <c r="H38" s="81"/>
    </row>
    <row r="39" spans="1:8" x14ac:dyDescent="0.25">
      <c r="A39" s="57" t="str">
        <f>'Front Page'!A39</f>
        <v>Student 38</v>
      </c>
      <c r="B39" s="40"/>
      <c r="C39" s="37" t="b">
        <f t="shared" si="0"/>
        <v>0</v>
      </c>
      <c r="D39" s="52" t="str">
        <f t="shared" si="1"/>
        <v/>
      </c>
      <c r="H39" s="81"/>
    </row>
    <row r="40" spans="1:8" x14ac:dyDescent="0.25">
      <c r="A40" s="56" t="str">
        <f>'Front Page'!A40</f>
        <v>Student 39</v>
      </c>
      <c r="B40" s="46"/>
      <c r="C40" s="49" t="b">
        <f t="shared" si="0"/>
        <v>0</v>
      </c>
      <c r="D40" s="68" t="str">
        <f t="shared" si="1"/>
        <v/>
      </c>
      <c r="H40" s="81"/>
    </row>
    <row r="41" spans="1:8" ht="16.5" thickBot="1" x14ac:dyDescent="0.3">
      <c r="A41" s="58" t="str">
        <f>'Front Page'!A41</f>
        <v>Student 40</v>
      </c>
      <c r="B41" s="41"/>
      <c r="C41" s="38" t="b">
        <f t="shared" si="0"/>
        <v>0</v>
      </c>
      <c r="D41" s="53" t="str">
        <f t="shared" si="1"/>
        <v/>
      </c>
      <c r="H41" s="81"/>
    </row>
    <row r="42" spans="1:8" ht="16.5" thickTop="1" x14ac:dyDescent="0.25"/>
  </sheetData>
  <sheetProtection sheet="1" objects="1" scenarios="1"/>
  <dataValidations count="1">
    <dataValidation type="list" allowBlank="1" showInputMessage="1" showErrorMessage="1" sqref="B2:B41">
      <formula1>$F$2:$F$6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Front Page</vt:lpstr>
      <vt:lpstr>8.1</vt:lpstr>
      <vt:lpstr>8.2</vt:lpstr>
      <vt:lpstr>8.3</vt:lpstr>
      <vt:lpstr>8.4</vt:lpstr>
      <vt:lpstr>8.5</vt:lpstr>
      <vt:lpstr>8.6</vt:lpstr>
      <vt:lpstr>8.7</vt:lpstr>
      <vt:lpstr>8.8</vt:lpstr>
      <vt:lpstr>8.9</vt:lpstr>
      <vt:lpstr>8.10</vt:lpstr>
      <vt:lpstr>8.11</vt:lpstr>
      <vt:lpstr>8.12</vt:lpstr>
      <vt:lpstr>8.13</vt:lpstr>
      <vt:lpstr>8.14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Pat Telfer</cp:lastModifiedBy>
  <dcterms:created xsi:type="dcterms:W3CDTF">2016-04-08T17:26:58Z</dcterms:created>
  <dcterms:modified xsi:type="dcterms:W3CDTF">2016-06-06T19:24:42Z</dcterms:modified>
</cp:coreProperties>
</file>