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.telfer\OneDrive - Sun West School Division\Outcomes and Assessments\Grade 6\"/>
    </mc:Choice>
  </mc:AlternateContent>
  <bookViews>
    <workbookView xWindow="-45" yWindow="465" windowWidth="28725" windowHeight="17535" tabRatio="500" activeTab="15"/>
  </bookViews>
  <sheets>
    <sheet name="Front Page" sheetId="1" r:id="rId1"/>
    <sheet name="6.1" sheetId="4" r:id="rId2"/>
    <sheet name="6.2" sheetId="3" r:id="rId3"/>
    <sheet name="6.3" sheetId="5" r:id="rId4"/>
    <sheet name="6.4" sheetId="6" r:id="rId5"/>
    <sheet name="6.5" sheetId="7" r:id="rId6"/>
    <sheet name="6.6" sheetId="8" r:id="rId7"/>
    <sheet name="6.7" sheetId="9" r:id="rId8"/>
    <sheet name="6.8" sheetId="10" r:id="rId9"/>
    <sheet name="6.9" sheetId="11" r:id="rId10"/>
    <sheet name="6.10" sheetId="12" r:id="rId11"/>
    <sheet name="6.11" sheetId="13" r:id="rId12"/>
    <sheet name="6.12" sheetId="14" r:id="rId13"/>
    <sheet name="6.13" sheetId="15" r:id="rId14"/>
    <sheet name="6.14" sheetId="16" r:id="rId15"/>
    <sheet name="6.15" sheetId="17" r:id="rId16"/>
  </sheets>
  <definedNames>
    <definedName name="_xlnm._FilterDatabase" localSheetId="1" hidden="1">'6.1'!$A$1:$J$41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4" l="1"/>
  <c r="E5" i="4"/>
  <c r="I9" i="4"/>
  <c r="C3" i="17"/>
  <c r="D3" i="17"/>
  <c r="P3" i="1"/>
  <c r="C4" i="17"/>
  <c r="D4" i="17"/>
  <c r="P4" i="1"/>
  <c r="C5" i="17"/>
  <c r="D5" i="17"/>
  <c r="P5" i="1"/>
  <c r="C6" i="17"/>
  <c r="D6" i="17"/>
  <c r="P6" i="1"/>
  <c r="C7" i="17"/>
  <c r="D7" i="17"/>
  <c r="P7" i="1"/>
  <c r="C8" i="17"/>
  <c r="D8" i="17"/>
  <c r="P8" i="1"/>
  <c r="C9" i="17"/>
  <c r="D9" i="17"/>
  <c r="P9" i="1"/>
  <c r="C10" i="17"/>
  <c r="D10" i="17"/>
  <c r="P10" i="1"/>
  <c r="C11" i="17"/>
  <c r="D11" i="17"/>
  <c r="P11" i="1"/>
  <c r="C12" i="17"/>
  <c r="D12" i="17"/>
  <c r="P12" i="1"/>
  <c r="C13" i="17"/>
  <c r="D13" i="17"/>
  <c r="P13" i="1"/>
  <c r="C14" i="17"/>
  <c r="D14" i="17"/>
  <c r="P14" i="1"/>
  <c r="C15" i="17"/>
  <c r="D15" i="17"/>
  <c r="P15" i="1"/>
  <c r="C16" i="17"/>
  <c r="D16" i="17"/>
  <c r="P16" i="1"/>
  <c r="C17" i="17"/>
  <c r="D17" i="17"/>
  <c r="P17" i="1"/>
  <c r="C18" i="17"/>
  <c r="D18" i="17"/>
  <c r="P18" i="1"/>
  <c r="C19" i="17"/>
  <c r="D19" i="17"/>
  <c r="P19" i="1"/>
  <c r="C20" i="17"/>
  <c r="D20" i="17"/>
  <c r="P20" i="1"/>
  <c r="C21" i="17"/>
  <c r="D21" i="17"/>
  <c r="P21" i="1"/>
  <c r="C22" i="17"/>
  <c r="D22" i="17"/>
  <c r="P22" i="1"/>
  <c r="C23" i="17"/>
  <c r="D23" i="17"/>
  <c r="P23" i="1"/>
  <c r="C24" i="17"/>
  <c r="D24" i="17"/>
  <c r="P24" i="1"/>
  <c r="C25" i="17"/>
  <c r="D25" i="17"/>
  <c r="P25" i="1"/>
  <c r="C26" i="17"/>
  <c r="D26" i="17"/>
  <c r="P26" i="1"/>
  <c r="C27" i="17"/>
  <c r="D27" i="17"/>
  <c r="P27" i="1"/>
  <c r="C28" i="17"/>
  <c r="D28" i="17"/>
  <c r="P28" i="1"/>
  <c r="C29" i="17"/>
  <c r="D29" i="17"/>
  <c r="P29" i="1"/>
  <c r="C30" i="17"/>
  <c r="D30" i="17"/>
  <c r="P30" i="1"/>
  <c r="C31" i="17"/>
  <c r="D31" i="17"/>
  <c r="P31" i="1"/>
  <c r="C32" i="17"/>
  <c r="D32" i="17"/>
  <c r="P32" i="1"/>
  <c r="C33" i="17"/>
  <c r="D33" i="17"/>
  <c r="P33" i="1"/>
  <c r="C34" i="17"/>
  <c r="D34" i="17"/>
  <c r="P34" i="1"/>
  <c r="C35" i="17"/>
  <c r="D35" i="17"/>
  <c r="P35" i="1"/>
  <c r="C36" i="17"/>
  <c r="D36" i="17"/>
  <c r="P36" i="1"/>
  <c r="C37" i="17"/>
  <c r="D37" i="17"/>
  <c r="P37" i="1"/>
  <c r="C38" i="17"/>
  <c r="D38" i="17"/>
  <c r="P38" i="1"/>
  <c r="C39" i="17"/>
  <c r="D39" i="17"/>
  <c r="P39" i="1"/>
  <c r="C40" i="17"/>
  <c r="D40" i="17"/>
  <c r="P40" i="1"/>
  <c r="C41" i="17"/>
  <c r="D41" i="17"/>
  <c r="P41" i="1"/>
  <c r="C2" i="17"/>
  <c r="D2" i="17"/>
  <c r="P2" i="1"/>
  <c r="C3" i="16"/>
  <c r="D3" i="16"/>
  <c r="O3" i="1"/>
  <c r="C4" i="16"/>
  <c r="D4" i="16"/>
  <c r="O4" i="1"/>
  <c r="C5" i="16"/>
  <c r="D5" i="16"/>
  <c r="O5" i="1"/>
  <c r="C6" i="16"/>
  <c r="D6" i="16"/>
  <c r="O6" i="1"/>
  <c r="C7" i="16"/>
  <c r="D7" i="16"/>
  <c r="O7" i="1"/>
  <c r="C8" i="16"/>
  <c r="D8" i="16"/>
  <c r="O8" i="1"/>
  <c r="C9" i="16"/>
  <c r="D9" i="16"/>
  <c r="O9" i="1"/>
  <c r="C10" i="16"/>
  <c r="D10" i="16"/>
  <c r="O10" i="1"/>
  <c r="C11" i="16"/>
  <c r="D11" i="16"/>
  <c r="O11" i="1"/>
  <c r="C12" i="16"/>
  <c r="D12" i="16"/>
  <c r="O12" i="1"/>
  <c r="C13" i="16"/>
  <c r="D13" i="16"/>
  <c r="O13" i="1"/>
  <c r="C14" i="16"/>
  <c r="D14" i="16"/>
  <c r="O14" i="1"/>
  <c r="C15" i="16"/>
  <c r="D15" i="16"/>
  <c r="O15" i="1"/>
  <c r="C16" i="16"/>
  <c r="D16" i="16"/>
  <c r="O16" i="1"/>
  <c r="C17" i="16"/>
  <c r="D17" i="16"/>
  <c r="O17" i="1"/>
  <c r="C18" i="16"/>
  <c r="D18" i="16"/>
  <c r="O18" i="1"/>
  <c r="C19" i="16"/>
  <c r="D19" i="16"/>
  <c r="O19" i="1"/>
  <c r="C20" i="16"/>
  <c r="D20" i="16"/>
  <c r="O20" i="1"/>
  <c r="C21" i="16"/>
  <c r="D21" i="16"/>
  <c r="O21" i="1"/>
  <c r="C22" i="16"/>
  <c r="D22" i="16"/>
  <c r="O22" i="1"/>
  <c r="C23" i="16"/>
  <c r="D23" i="16"/>
  <c r="O23" i="1"/>
  <c r="C24" i="16"/>
  <c r="D24" i="16"/>
  <c r="O24" i="1"/>
  <c r="C25" i="16"/>
  <c r="D25" i="16"/>
  <c r="O25" i="1"/>
  <c r="C26" i="16"/>
  <c r="D26" i="16"/>
  <c r="O26" i="1"/>
  <c r="C27" i="16"/>
  <c r="D27" i="16"/>
  <c r="O27" i="1"/>
  <c r="C28" i="16"/>
  <c r="D28" i="16"/>
  <c r="O28" i="1"/>
  <c r="C29" i="16"/>
  <c r="D29" i="16"/>
  <c r="O29" i="1"/>
  <c r="C30" i="16"/>
  <c r="D30" i="16"/>
  <c r="O30" i="1"/>
  <c r="C31" i="16"/>
  <c r="D31" i="16"/>
  <c r="O31" i="1"/>
  <c r="C32" i="16"/>
  <c r="D32" i="16"/>
  <c r="O32" i="1"/>
  <c r="C33" i="16"/>
  <c r="D33" i="16"/>
  <c r="O33" i="1"/>
  <c r="C34" i="16"/>
  <c r="D34" i="16"/>
  <c r="O34" i="1"/>
  <c r="C35" i="16"/>
  <c r="D35" i="16"/>
  <c r="O35" i="1"/>
  <c r="C36" i="16"/>
  <c r="D36" i="16"/>
  <c r="O36" i="1"/>
  <c r="C37" i="16"/>
  <c r="D37" i="16"/>
  <c r="O37" i="1"/>
  <c r="C38" i="16"/>
  <c r="D38" i="16"/>
  <c r="O38" i="1"/>
  <c r="C39" i="16"/>
  <c r="D39" i="16"/>
  <c r="O39" i="1"/>
  <c r="C40" i="16"/>
  <c r="D40" i="16"/>
  <c r="O40" i="1"/>
  <c r="C41" i="16"/>
  <c r="D41" i="16"/>
  <c r="O41" i="1"/>
  <c r="C2" i="16"/>
  <c r="D2" i="16"/>
  <c r="O2" i="1"/>
  <c r="C3" i="15"/>
  <c r="D3" i="15"/>
  <c r="N3" i="1"/>
  <c r="C4" i="15"/>
  <c r="D4" i="15"/>
  <c r="N4" i="1"/>
  <c r="C5" i="15"/>
  <c r="D5" i="15"/>
  <c r="N5" i="1"/>
  <c r="C6" i="15"/>
  <c r="D6" i="15"/>
  <c r="N6" i="1"/>
  <c r="C7" i="15"/>
  <c r="D7" i="15"/>
  <c r="N7" i="1"/>
  <c r="C8" i="15"/>
  <c r="D8" i="15"/>
  <c r="N8" i="1"/>
  <c r="C9" i="15"/>
  <c r="D9" i="15"/>
  <c r="N9" i="1"/>
  <c r="C10" i="15"/>
  <c r="D10" i="15"/>
  <c r="N10" i="1"/>
  <c r="C11" i="15"/>
  <c r="D11" i="15"/>
  <c r="N11" i="1"/>
  <c r="C12" i="15"/>
  <c r="D12" i="15"/>
  <c r="N12" i="1"/>
  <c r="C13" i="15"/>
  <c r="D13" i="15"/>
  <c r="N13" i="1"/>
  <c r="C14" i="15"/>
  <c r="D14" i="15"/>
  <c r="N14" i="1"/>
  <c r="C15" i="15"/>
  <c r="D15" i="15"/>
  <c r="N15" i="1"/>
  <c r="C16" i="15"/>
  <c r="D16" i="15"/>
  <c r="N16" i="1"/>
  <c r="C17" i="15"/>
  <c r="D17" i="15"/>
  <c r="N17" i="1"/>
  <c r="C18" i="15"/>
  <c r="D18" i="15"/>
  <c r="N18" i="1"/>
  <c r="C19" i="15"/>
  <c r="D19" i="15"/>
  <c r="N19" i="1"/>
  <c r="C20" i="15"/>
  <c r="D20" i="15"/>
  <c r="N20" i="1"/>
  <c r="C21" i="15"/>
  <c r="D21" i="15"/>
  <c r="N21" i="1"/>
  <c r="C22" i="15"/>
  <c r="D22" i="15"/>
  <c r="N22" i="1"/>
  <c r="C23" i="15"/>
  <c r="D23" i="15"/>
  <c r="N23" i="1"/>
  <c r="C24" i="15"/>
  <c r="D24" i="15"/>
  <c r="N24" i="1"/>
  <c r="C25" i="15"/>
  <c r="D25" i="15"/>
  <c r="N25" i="1"/>
  <c r="C26" i="15"/>
  <c r="D26" i="15"/>
  <c r="N26" i="1"/>
  <c r="C27" i="15"/>
  <c r="D27" i="15"/>
  <c r="N27" i="1"/>
  <c r="C28" i="15"/>
  <c r="D28" i="15"/>
  <c r="N28" i="1"/>
  <c r="C29" i="15"/>
  <c r="D29" i="15"/>
  <c r="N29" i="1"/>
  <c r="C30" i="15"/>
  <c r="D30" i="15"/>
  <c r="N30" i="1"/>
  <c r="C31" i="15"/>
  <c r="D31" i="15"/>
  <c r="N31" i="1"/>
  <c r="C32" i="15"/>
  <c r="D32" i="15"/>
  <c r="N32" i="1"/>
  <c r="C33" i="15"/>
  <c r="D33" i="15"/>
  <c r="N33" i="1"/>
  <c r="C34" i="15"/>
  <c r="D34" i="15"/>
  <c r="N34" i="1"/>
  <c r="C35" i="15"/>
  <c r="D35" i="15"/>
  <c r="N35" i="1"/>
  <c r="C36" i="15"/>
  <c r="D36" i="15"/>
  <c r="N36" i="1"/>
  <c r="C37" i="15"/>
  <c r="D37" i="15"/>
  <c r="N37" i="1"/>
  <c r="C38" i="15"/>
  <c r="D38" i="15"/>
  <c r="N38" i="1"/>
  <c r="C39" i="15"/>
  <c r="D39" i="15"/>
  <c r="N39" i="1"/>
  <c r="C40" i="15"/>
  <c r="D40" i="15"/>
  <c r="N40" i="1"/>
  <c r="C41" i="15"/>
  <c r="D41" i="15"/>
  <c r="N41" i="1"/>
  <c r="C2" i="15"/>
  <c r="D2" i="15"/>
  <c r="N2" i="1"/>
  <c r="C3" i="14"/>
  <c r="D3" i="14"/>
  <c r="M3" i="1"/>
  <c r="C4" i="14"/>
  <c r="D4" i="14"/>
  <c r="M4" i="1"/>
  <c r="C5" i="14"/>
  <c r="D5" i="14"/>
  <c r="M5" i="1"/>
  <c r="C6" i="14"/>
  <c r="D6" i="14"/>
  <c r="M6" i="1"/>
  <c r="C7" i="14"/>
  <c r="D7" i="14"/>
  <c r="M7" i="1"/>
  <c r="C8" i="14"/>
  <c r="D8" i="14"/>
  <c r="M8" i="1"/>
  <c r="C9" i="14"/>
  <c r="D9" i="14"/>
  <c r="M9" i="1"/>
  <c r="C10" i="14"/>
  <c r="D10" i="14"/>
  <c r="M10" i="1"/>
  <c r="C11" i="14"/>
  <c r="D11" i="14"/>
  <c r="M11" i="1"/>
  <c r="C12" i="14"/>
  <c r="D12" i="14"/>
  <c r="M12" i="1"/>
  <c r="C13" i="14"/>
  <c r="D13" i="14"/>
  <c r="M13" i="1"/>
  <c r="C14" i="14"/>
  <c r="D14" i="14"/>
  <c r="M14" i="1"/>
  <c r="C15" i="14"/>
  <c r="D15" i="14"/>
  <c r="M15" i="1"/>
  <c r="C16" i="14"/>
  <c r="D16" i="14"/>
  <c r="M16" i="1"/>
  <c r="C17" i="14"/>
  <c r="D17" i="14"/>
  <c r="M17" i="1"/>
  <c r="C18" i="14"/>
  <c r="D18" i="14"/>
  <c r="M18" i="1"/>
  <c r="C19" i="14"/>
  <c r="D19" i="14"/>
  <c r="M19" i="1"/>
  <c r="C20" i="14"/>
  <c r="D20" i="14"/>
  <c r="M20" i="1"/>
  <c r="C21" i="14"/>
  <c r="D21" i="14"/>
  <c r="M21" i="1"/>
  <c r="C22" i="14"/>
  <c r="D22" i="14"/>
  <c r="M22" i="1"/>
  <c r="C23" i="14"/>
  <c r="D23" i="14"/>
  <c r="M23" i="1"/>
  <c r="C24" i="14"/>
  <c r="D24" i="14"/>
  <c r="M24" i="1"/>
  <c r="C25" i="14"/>
  <c r="D25" i="14"/>
  <c r="M25" i="1"/>
  <c r="C26" i="14"/>
  <c r="D26" i="14"/>
  <c r="M26" i="1"/>
  <c r="C27" i="14"/>
  <c r="D27" i="14"/>
  <c r="M27" i="1"/>
  <c r="C28" i="14"/>
  <c r="D28" i="14"/>
  <c r="M28" i="1"/>
  <c r="C29" i="14"/>
  <c r="D29" i="14"/>
  <c r="M29" i="1"/>
  <c r="C30" i="14"/>
  <c r="D30" i="14"/>
  <c r="M30" i="1"/>
  <c r="C31" i="14"/>
  <c r="D31" i="14"/>
  <c r="M31" i="1"/>
  <c r="C32" i="14"/>
  <c r="D32" i="14"/>
  <c r="M32" i="1"/>
  <c r="C33" i="14"/>
  <c r="D33" i="14"/>
  <c r="M33" i="1"/>
  <c r="C34" i="14"/>
  <c r="D34" i="14"/>
  <c r="M34" i="1"/>
  <c r="C35" i="14"/>
  <c r="D35" i="14"/>
  <c r="M35" i="1"/>
  <c r="C36" i="14"/>
  <c r="D36" i="14"/>
  <c r="M36" i="1"/>
  <c r="C37" i="14"/>
  <c r="D37" i="14"/>
  <c r="M37" i="1"/>
  <c r="C38" i="14"/>
  <c r="D38" i="14"/>
  <c r="M38" i="1"/>
  <c r="C39" i="14"/>
  <c r="D39" i="14"/>
  <c r="M39" i="1"/>
  <c r="C40" i="14"/>
  <c r="D40" i="14"/>
  <c r="M40" i="1"/>
  <c r="C41" i="14"/>
  <c r="D41" i="14"/>
  <c r="M41" i="1"/>
  <c r="C2" i="14"/>
  <c r="D2" i="14"/>
  <c r="M2" i="1"/>
  <c r="C3" i="13"/>
  <c r="D3" i="13"/>
  <c r="L3" i="1"/>
  <c r="C4" i="13"/>
  <c r="D4" i="13"/>
  <c r="L4" i="1"/>
  <c r="C5" i="13"/>
  <c r="D5" i="13"/>
  <c r="L5" i="1"/>
  <c r="C6" i="13"/>
  <c r="D6" i="13"/>
  <c r="L6" i="1"/>
  <c r="C7" i="13"/>
  <c r="D7" i="13"/>
  <c r="L7" i="1"/>
  <c r="C8" i="13"/>
  <c r="D8" i="13"/>
  <c r="L8" i="1"/>
  <c r="C9" i="13"/>
  <c r="D9" i="13"/>
  <c r="L9" i="1"/>
  <c r="C10" i="13"/>
  <c r="D10" i="13"/>
  <c r="L10" i="1"/>
  <c r="C11" i="13"/>
  <c r="D11" i="13"/>
  <c r="L11" i="1"/>
  <c r="C12" i="13"/>
  <c r="D12" i="13"/>
  <c r="L12" i="1"/>
  <c r="C13" i="13"/>
  <c r="D13" i="13"/>
  <c r="L13" i="1"/>
  <c r="C14" i="13"/>
  <c r="D14" i="13"/>
  <c r="L14" i="1"/>
  <c r="C15" i="13"/>
  <c r="D15" i="13"/>
  <c r="L15" i="1"/>
  <c r="C16" i="13"/>
  <c r="D16" i="13"/>
  <c r="L16" i="1"/>
  <c r="C17" i="13"/>
  <c r="D17" i="13"/>
  <c r="L17" i="1"/>
  <c r="C18" i="13"/>
  <c r="D18" i="13"/>
  <c r="L18" i="1"/>
  <c r="C19" i="13"/>
  <c r="D19" i="13"/>
  <c r="L19" i="1"/>
  <c r="C20" i="13"/>
  <c r="D20" i="13"/>
  <c r="L20" i="1"/>
  <c r="C21" i="13"/>
  <c r="D21" i="13"/>
  <c r="L21" i="1"/>
  <c r="C22" i="13"/>
  <c r="D22" i="13"/>
  <c r="L22" i="1"/>
  <c r="C23" i="13"/>
  <c r="D23" i="13"/>
  <c r="L23" i="1"/>
  <c r="C24" i="13"/>
  <c r="D24" i="13"/>
  <c r="L24" i="1"/>
  <c r="C25" i="13"/>
  <c r="D25" i="13"/>
  <c r="L25" i="1"/>
  <c r="C26" i="13"/>
  <c r="D26" i="13"/>
  <c r="L26" i="1"/>
  <c r="C27" i="13"/>
  <c r="D27" i="13"/>
  <c r="L27" i="1"/>
  <c r="C28" i="13"/>
  <c r="D28" i="13"/>
  <c r="L28" i="1"/>
  <c r="C29" i="13"/>
  <c r="D29" i="13"/>
  <c r="L29" i="1"/>
  <c r="C30" i="13"/>
  <c r="D30" i="13"/>
  <c r="L30" i="1"/>
  <c r="C31" i="13"/>
  <c r="D31" i="13"/>
  <c r="L31" i="1"/>
  <c r="C32" i="13"/>
  <c r="D32" i="13"/>
  <c r="L32" i="1"/>
  <c r="C33" i="13"/>
  <c r="D33" i="13"/>
  <c r="L33" i="1"/>
  <c r="C34" i="13"/>
  <c r="D34" i="13"/>
  <c r="L34" i="1"/>
  <c r="C35" i="13"/>
  <c r="D35" i="13"/>
  <c r="L35" i="1"/>
  <c r="C36" i="13"/>
  <c r="D36" i="13"/>
  <c r="L36" i="1"/>
  <c r="C37" i="13"/>
  <c r="D37" i="13"/>
  <c r="L37" i="1"/>
  <c r="C38" i="13"/>
  <c r="D38" i="13"/>
  <c r="L38" i="1"/>
  <c r="C39" i="13"/>
  <c r="D39" i="13"/>
  <c r="L39" i="1"/>
  <c r="C40" i="13"/>
  <c r="D40" i="13"/>
  <c r="L40" i="1"/>
  <c r="C41" i="13"/>
  <c r="D41" i="13"/>
  <c r="L41" i="1"/>
  <c r="C2" i="13"/>
  <c r="D2" i="13"/>
  <c r="L2" i="1"/>
  <c r="C3" i="12"/>
  <c r="E3" i="12"/>
  <c r="F3" i="12"/>
  <c r="K3" i="1"/>
  <c r="C4" i="12"/>
  <c r="E4" i="12"/>
  <c r="F4" i="12"/>
  <c r="K4" i="1"/>
  <c r="C5" i="12"/>
  <c r="E5" i="12"/>
  <c r="F5" i="12"/>
  <c r="K5" i="1"/>
  <c r="C6" i="12"/>
  <c r="E6" i="12"/>
  <c r="F6" i="12"/>
  <c r="K6" i="1"/>
  <c r="C7" i="12"/>
  <c r="E7" i="12"/>
  <c r="F7" i="12"/>
  <c r="K7" i="1"/>
  <c r="C8" i="12"/>
  <c r="E8" i="12"/>
  <c r="F8" i="12"/>
  <c r="K8" i="1"/>
  <c r="C9" i="12"/>
  <c r="E9" i="12"/>
  <c r="F9" i="12"/>
  <c r="K9" i="1"/>
  <c r="C10" i="12"/>
  <c r="E10" i="12"/>
  <c r="F10" i="12"/>
  <c r="K10" i="1"/>
  <c r="C11" i="12"/>
  <c r="E11" i="12"/>
  <c r="F11" i="12"/>
  <c r="K11" i="1"/>
  <c r="C12" i="12"/>
  <c r="E12" i="12"/>
  <c r="F12" i="12"/>
  <c r="K12" i="1"/>
  <c r="C13" i="12"/>
  <c r="E13" i="12"/>
  <c r="F13" i="12"/>
  <c r="K13" i="1"/>
  <c r="C14" i="12"/>
  <c r="E14" i="12"/>
  <c r="F14" i="12"/>
  <c r="K14" i="1"/>
  <c r="C15" i="12"/>
  <c r="E15" i="12"/>
  <c r="F15" i="12"/>
  <c r="K15" i="1"/>
  <c r="C16" i="12"/>
  <c r="E16" i="12"/>
  <c r="F16" i="12"/>
  <c r="K16" i="1"/>
  <c r="C17" i="12"/>
  <c r="E17" i="12"/>
  <c r="F17" i="12"/>
  <c r="K17" i="1"/>
  <c r="C18" i="12"/>
  <c r="E18" i="12"/>
  <c r="F18" i="12"/>
  <c r="K18" i="1"/>
  <c r="C19" i="12"/>
  <c r="E19" i="12"/>
  <c r="F19" i="12"/>
  <c r="K19" i="1"/>
  <c r="C20" i="12"/>
  <c r="E20" i="12"/>
  <c r="F20" i="12"/>
  <c r="K20" i="1"/>
  <c r="C21" i="12"/>
  <c r="E21" i="12"/>
  <c r="F21" i="12"/>
  <c r="K21" i="1"/>
  <c r="C22" i="12"/>
  <c r="E22" i="12"/>
  <c r="F22" i="12"/>
  <c r="K22" i="1"/>
  <c r="C23" i="12"/>
  <c r="E23" i="12"/>
  <c r="F23" i="12"/>
  <c r="K23" i="1"/>
  <c r="C24" i="12"/>
  <c r="E24" i="12"/>
  <c r="F24" i="12"/>
  <c r="K24" i="1"/>
  <c r="C25" i="12"/>
  <c r="E25" i="12"/>
  <c r="F25" i="12"/>
  <c r="K25" i="1"/>
  <c r="C26" i="12"/>
  <c r="E26" i="12"/>
  <c r="F26" i="12"/>
  <c r="K26" i="1"/>
  <c r="C27" i="12"/>
  <c r="E27" i="12"/>
  <c r="F27" i="12"/>
  <c r="K27" i="1"/>
  <c r="C28" i="12"/>
  <c r="E28" i="12"/>
  <c r="F28" i="12"/>
  <c r="K28" i="1"/>
  <c r="C29" i="12"/>
  <c r="E29" i="12"/>
  <c r="F29" i="12"/>
  <c r="K29" i="1"/>
  <c r="C30" i="12"/>
  <c r="E30" i="12"/>
  <c r="F30" i="12"/>
  <c r="K30" i="1"/>
  <c r="C31" i="12"/>
  <c r="E31" i="12"/>
  <c r="F31" i="12"/>
  <c r="K31" i="1"/>
  <c r="C32" i="12"/>
  <c r="E32" i="12"/>
  <c r="F32" i="12"/>
  <c r="K32" i="1"/>
  <c r="C33" i="12"/>
  <c r="E33" i="12"/>
  <c r="F33" i="12"/>
  <c r="K33" i="1"/>
  <c r="C34" i="12"/>
  <c r="E34" i="12"/>
  <c r="F34" i="12"/>
  <c r="K34" i="1"/>
  <c r="C35" i="12"/>
  <c r="E35" i="12"/>
  <c r="F35" i="12"/>
  <c r="K35" i="1"/>
  <c r="C36" i="12"/>
  <c r="E36" i="12"/>
  <c r="F36" i="12"/>
  <c r="K36" i="1"/>
  <c r="C37" i="12"/>
  <c r="E37" i="12"/>
  <c r="F37" i="12"/>
  <c r="K37" i="1"/>
  <c r="C38" i="12"/>
  <c r="E38" i="12"/>
  <c r="F38" i="12"/>
  <c r="K38" i="1"/>
  <c r="C39" i="12"/>
  <c r="E39" i="12"/>
  <c r="F39" i="12"/>
  <c r="K39" i="1"/>
  <c r="C40" i="12"/>
  <c r="E40" i="12"/>
  <c r="F40" i="12"/>
  <c r="K40" i="1"/>
  <c r="C41" i="12"/>
  <c r="E41" i="12"/>
  <c r="F41" i="12"/>
  <c r="K41" i="1"/>
  <c r="C2" i="12"/>
  <c r="E2" i="12"/>
  <c r="F2" i="12"/>
  <c r="K2" i="1"/>
  <c r="C3" i="11"/>
  <c r="E3" i="11"/>
  <c r="G3" i="11"/>
  <c r="H3" i="11"/>
  <c r="J3" i="1"/>
  <c r="C4" i="11"/>
  <c r="E4" i="11"/>
  <c r="G4" i="11"/>
  <c r="H4" i="11"/>
  <c r="J4" i="1"/>
  <c r="C5" i="11"/>
  <c r="E5" i="11"/>
  <c r="G5" i="11"/>
  <c r="H5" i="11"/>
  <c r="J5" i="1"/>
  <c r="C6" i="11"/>
  <c r="E6" i="11"/>
  <c r="G6" i="11"/>
  <c r="H6" i="11"/>
  <c r="J6" i="1"/>
  <c r="C7" i="11"/>
  <c r="E7" i="11"/>
  <c r="G7" i="11"/>
  <c r="H7" i="11"/>
  <c r="J7" i="1"/>
  <c r="C8" i="11"/>
  <c r="E8" i="11"/>
  <c r="G8" i="11"/>
  <c r="H8" i="11"/>
  <c r="J8" i="1"/>
  <c r="C9" i="11"/>
  <c r="E9" i="11"/>
  <c r="G9" i="11"/>
  <c r="H9" i="11"/>
  <c r="J9" i="1"/>
  <c r="C10" i="11"/>
  <c r="E10" i="11"/>
  <c r="G10" i="11"/>
  <c r="H10" i="11"/>
  <c r="J10" i="1"/>
  <c r="C11" i="11"/>
  <c r="E11" i="11"/>
  <c r="G11" i="11"/>
  <c r="H11" i="11"/>
  <c r="J11" i="1"/>
  <c r="C12" i="11"/>
  <c r="E12" i="11"/>
  <c r="G12" i="11"/>
  <c r="H12" i="11"/>
  <c r="J12" i="1"/>
  <c r="C13" i="11"/>
  <c r="E13" i="11"/>
  <c r="G13" i="11"/>
  <c r="H13" i="11"/>
  <c r="J13" i="1"/>
  <c r="C14" i="11"/>
  <c r="E14" i="11"/>
  <c r="G14" i="11"/>
  <c r="H14" i="11"/>
  <c r="J14" i="1"/>
  <c r="C15" i="11"/>
  <c r="E15" i="11"/>
  <c r="G15" i="11"/>
  <c r="H15" i="11"/>
  <c r="J15" i="1"/>
  <c r="C16" i="11"/>
  <c r="E16" i="11"/>
  <c r="G16" i="11"/>
  <c r="H16" i="11"/>
  <c r="J16" i="1"/>
  <c r="C17" i="11"/>
  <c r="E17" i="11"/>
  <c r="G17" i="11"/>
  <c r="H17" i="11"/>
  <c r="J17" i="1"/>
  <c r="C18" i="11"/>
  <c r="E18" i="11"/>
  <c r="G18" i="11"/>
  <c r="H18" i="11"/>
  <c r="J18" i="1"/>
  <c r="C19" i="11"/>
  <c r="E19" i="11"/>
  <c r="G19" i="11"/>
  <c r="H19" i="11"/>
  <c r="J19" i="1"/>
  <c r="C20" i="11"/>
  <c r="E20" i="11"/>
  <c r="G20" i="11"/>
  <c r="H20" i="11"/>
  <c r="J20" i="1"/>
  <c r="C21" i="11"/>
  <c r="E21" i="11"/>
  <c r="G21" i="11"/>
  <c r="H21" i="11"/>
  <c r="J21" i="1"/>
  <c r="C22" i="11"/>
  <c r="E22" i="11"/>
  <c r="G22" i="11"/>
  <c r="H22" i="11"/>
  <c r="J22" i="1"/>
  <c r="C23" i="11"/>
  <c r="E23" i="11"/>
  <c r="G23" i="11"/>
  <c r="H23" i="11"/>
  <c r="J23" i="1"/>
  <c r="C24" i="11"/>
  <c r="E24" i="11"/>
  <c r="G24" i="11"/>
  <c r="H24" i="11"/>
  <c r="J24" i="1"/>
  <c r="C25" i="11"/>
  <c r="E25" i="11"/>
  <c r="G25" i="11"/>
  <c r="H25" i="11"/>
  <c r="J25" i="1"/>
  <c r="C26" i="11"/>
  <c r="E26" i="11"/>
  <c r="G26" i="11"/>
  <c r="H26" i="11"/>
  <c r="J26" i="1"/>
  <c r="C27" i="11"/>
  <c r="E27" i="11"/>
  <c r="G27" i="11"/>
  <c r="H27" i="11"/>
  <c r="J27" i="1"/>
  <c r="C28" i="11"/>
  <c r="E28" i="11"/>
  <c r="G28" i="11"/>
  <c r="H28" i="11"/>
  <c r="J28" i="1"/>
  <c r="C29" i="11"/>
  <c r="E29" i="11"/>
  <c r="G29" i="11"/>
  <c r="H29" i="11"/>
  <c r="J29" i="1"/>
  <c r="C30" i="11"/>
  <c r="E30" i="11"/>
  <c r="G30" i="11"/>
  <c r="H30" i="11"/>
  <c r="J30" i="1"/>
  <c r="C31" i="11"/>
  <c r="E31" i="11"/>
  <c r="G31" i="11"/>
  <c r="H31" i="11"/>
  <c r="J31" i="1"/>
  <c r="C32" i="11"/>
  <c r="E32" i="11"/>
  <c r="G32" i="11"/>
  <c r="H32" i="11"/>
  <c r="J32" i="1"/>
  <c r="C33" i="11"/>
  <c r="E33" i="11"/>
  <c r="G33" i="11"/>
  <c r="H33" i="11"/>
  <c r="J33" i="1"/>
  <c r="C34" i="11"/>
  <c r="E34" i="11"/>
  <c r="G34" i="11"/>
  <c r="H34" i="11"/>
  <c r="J34" i="1"/>
  <c r="C35" i="11"/>
  <c r="E35" i="11"/>
  <c r="G35" i="11"/>
  <c r="H35" i="11"/>
  <c r="J35" i="1"/>
  <c r="C36" i="11"/>
  <c r="E36" i="11"/>
  <c r="G36" i="11"/>
  <c r="H36" i="11"/>
  <c r="J36" i="1"/>
  <c r="C37" i="11"/>
  <c r="E37" i="11"/>
  <c r="G37" i="11"/>
  <c r="H37" i="11"/>
  <c r="J37" i="1"/>
  <c r="C38" i="11"/>
  <c r="E38" i="11"/>
  <c r="G38" i="11"/>
  <c r="H38" i="11"/>
  <c r="J38" i="1"/>
  <c r="C39" i="11"/>
  <c r="E39" i="11"/>
  <c r="G39" i="11"/>
  <c r="H39" i="11"/>
  <c r="J39" i="1"/>
  <c r="C40" i="11"/>
  <c r="E40" i="11"/>
  <c r="G40" i="11"/>
  <c r="H40" i="11"/>
  <c r="J40" i="1"/>
  <c r="C41" i="11"/>
  <c r="E41" i="11"/>
  <c r="G41" i="11"/>
  <c r="H41" i="11"/>
  <c r="J41" i="1"/>
  <c r="C2" i="11"/>
  <c r="E2" i="11"/>
  <c r="G2" i="11"/>
  <c r="H2" i="11"/>
  <c r="J2" i="1"/>
  <c r="C3" i="10"/>
  <c r="E3" i="10"/>
  <c r="G3" i="10"/>
  <c r="H3" i="10"/>
  <c r="I3" i="1"/>
  <c r="C4" i="10"/>
  <c r="E4" i="10"/>
  <c r="G4" i="10"/>
  <c r="H4" i="10"/>
  <c r="I4" i="1"/>
  <c r="C5" i="10"/>
  <c r="E5" i="10"/>
  <c r="G5" i="10"/>
  <c r="H5" i="10"/>
  <c r="I5" i="1"/>
  <c r="C6" i="10"/>
  <c r="E6" i="10"/>
  <c r="G6" i="10"/>
  <c r="H6" i="10"/>
  <c r="I6" i="1"/>
  <c r="C7" i="10"/>
  <c r="E7" i="10"/>
  <c r="G7" i="10"/>
  <c r="H7" i="10"/>
  <c r="I7" i="1"/>
  <c r="C8" i="10"/>
  <c r="E8" i="10"/>
  <c r="G8" i="10"/>
  <c r="H8" i="10"/>
  <c r="I8" i="1"/>
  <c r="C9" i="10"/>
  <c r="E9" i="10"/>
  <c r="G9" i="10"/>
  <c r="H9" i="10"/>
  <c r="I9" i="1"/>
  <c r="C10" i="10"/>
  <c r="E10" i="10"/>
  <c r="G10" i="10"/>
  <c r="H10" i="10"/>
  <c r="I10" i="1"/>
  <c r="C11" i="10"/>
  <c r="E11" i="10"/>
  <c r="G11" i="10"/>
  <c r="H11" i="10"/>
  <c r="I11" i="1"/>
  <c r="C12" i="10"/>
  <c r="E12" i="10"/>
  <c r="G12" i="10"/>
  <c r="H12" i="10"/>
  <c r="I12" i="1"/>
  <c r="C13" i="10"/>
  <c r="E13" i="10"/>
  <c r="G13" i="10"/>
  <c r="H13" i="10"/>
  <c r="I13" i="1"/>
  <c r="C14" i="10"/>
  <c r="E14" i="10"/>
  <c r="G14" i="10"/>
  <c r="H14" i="10"/>
  <c r="I14" i="1"/>
  <c r="C15" i="10"/>
  <c r="E15" i="10"/>
  <c r="G15" i="10"/>
  <c r="H15" i="10"/>
  <c r="I15" i="1"/>
  <c r="C16" i="10"/>
  <c r="E16" i="10"/>
  <c r="G16" i="10"/>
  <c r="H16" i="10"/>
  <c r="I16" i="1"/>
  <c r="C17" i="10"/>
  <c r="E17" i="10"/>
  <c r="G17" i="10"/>
  <c r="H17" i="10"/>
  <c r="I17" i="1"/>
  <c r="C18" i="10"/>
  <c r="E18" i="10"/>
  <c r="G18" i="10"/>
  <c r="H18" i="10"/>
  <c r="I18" i="1"/>
  <c r="C19" i="10"/>
  <c r="E19" i="10"/>
  <c r="G19" i="10"/>
  <c r="H19" i="10"/>
  <c r="I19" i="1"/>
  <c r="C20" i="10"/>
  <c r="E20" i="10"/>
  <c r="G20" i="10"/>
  <c r="H20" i="10"/>
  <c r="I20" i="1"/>
  <c r="C21" i="10"/>
  <c r="E21" i="10"/>
  <c r="G21" i="10"/>
  <c r="H21" i="10"/>
  <c r="I21" i="1"/>
  <c r="C22" i="10"/>
  <c r="E22" i="10"/>
  <c r="G22" i="10"/>
  <c r="H22" i="10"/>
  <c r="I22" i="1"/>
  <c r="C23" i="10"/>
  <c r="E23" i="10"/>
  <c r="G23" i="10"/>
  <c r="H23" i="10"/>
  <c r="I23" i="1"/>
  <c r="C24" i="10"/>
  <c r="E24" i="10"/>
  <c r="G24" i="10"/>
  <c r="H24" i="10"/>
  <c r="I24" i="1"/>
  <c r="C25" i="10"/>
  <c r="E25" i="10"/>
  <c r="G25" i="10"/>
  <c r="H25" i="10"/>
  <c r="I25" i="1"/>
  <c r="C26" i="10"/>
  <c r="E26" i="10"/>
  <c r="G26" i="10"/>
  <c r="H26" i="10"/>
  <c r="I26" i="1"/>
  <c r="C27" i="10"/>
  <c r="E27" i="10"/>
  <c r="G27" i="10"/>
  <c r="H27" i="10"/>
  <c r="I27" i="1"/>
  <c r="C28" i="10"/>
  <c r="E28" i="10"/>
  <c r="G28" i="10"/>
  <c r="H28" i="10"/>
  <c r="I28" i="1"/>
  <c r="C29" i="10"/>
  <c r="E29" i="10"/>
  <c r="G29" i="10"/>
  <c r="H29" i="10"/>
  <c r="I29" i="1"/>
  <c r="C30" i="10"/>
  <c r="E30" i="10"/>
  <c r="G30" i="10"/>
  <c r="H30" i="10"/>
  <c r="I30" i="1"/>
  <c r="C31" i="10"/>
  <c r="E31" i="10"/>
  <c r="G31" i="10"/>
  <c r="H31" i="10"/>
  <c r="I31" i="1"/>
  <c r="C32" i="10"/>
  <c r="E32" i="10"/>
  <c r="G32" i="10"/>
  <c r="H32" i="10"/>
  <c r="I32" i="1"/>
  <c r="C33" i="10"/>
  <c r="E33" i="10"/>
  <c r="G33" i="10"/>
  <c r="H33" i="10"/>
  <c r="I33" i="1"/>
  <c r="C34" i="10"/>
  <c r="E34" i="10"/>
  <c r="G34" i="10"/>
  <c r="H34" i="10"/>
  <c r="I34" i="1"/>
  <c r="C35" i="10"/>
  <c r="E35" i="10"/>
  <c r="G35" i="10"/>
  <c r="H35" i="10"/>
  <c r="I35" i="1"/>
  <c r="C36" i="10"/>
  <c r="E36" i="10"/>
  <c r="G36" i="10"/>
  <c r="H36" i="10"/>
  <c r="I36" i="1"/>
  <c r="C37" i="10"/>
  <c r="E37" i="10"/>
  <c r="G37" i="10"/>
  <c r="H37" i="10"/>
  <c r="I37" i="1"/>
  <c r="C38" i="10"/>
  <c r="E38" i="10"/>
  <c r="G38" i="10"/>
  <c r="H38" i="10"/>
  <c r="I38" i="1"/>
  <c r="C39" i="10"/>
  <c r="E39" i="10"/>
  <c r="G39" i="10"/>
  <c r="H39" i="10"/>
  <c r="I39" i="1"/>
  <c r="C40" i="10"/>
  <c r="E40" i="10"/>
  <c r="G40" i="10"/>
  <c r="H40" i="10"/>
  <c r="I40" i="1"/>
  <c r="C41" i="10"/>
  <c r="E41" i="10"/>
  <c r="G41" i="10"/>
  <c r="H41" i="10"/>
  <c r="I41" i="1"/>
  <c r="C2" i="10"/>
  <c r="E2" i="10"/>
  <c r="G2" i="10"/>
  <c r="H2" i="10"/>
  <c r="I2" i="1"/>
  <c r="C3" i="9"/>
  <c r="E3" i="9"/>
  <c r="G3" i="9"/>
  <c r="H3" i="9"/>
  <c r="H3" i="1"/>
  <c r="C4" i="9"/>
  <c r="E4" i="9"/>
  <c r="G4" i="9"/>
  <c r="H4" i="9"/>
  <c r="H4" i="1"/>
  <c r="C5" i="9"/>
  <c r="E5" i="9"/>
  <c r="G5" i="9"/>
  <c r="H5" i="9"/>
  <c r="H5" i="1"/>
  <c r="C6" i="9"/>
  <c r="E6" i="9"/>
  <c r="G6" i="9"/>
  <c r="H6" i="9"/>
  <c r="H6" i="1"/>
  <c r="C7" i="9"/>
  <c r="E7" i="9"/>
  <c r="G7" i="9"/>
  <c r="H7" i="9"/>
  <c r="H7" i="1"/>
  <c r="C8" i="9"/>
  <c r="E8" i="9"/>
  <c r="G8" i="9"/>
  <c r="H8" i="9"/>
  <c r="H8" i="1"/>
  <c r="E9" i="9"/>
  <c r="C9" i="9"/>
  <c r="G9" i="9"/>
  <c r="H9" i="9"/>
  <c r="H9" i="1"/>
  <c r="C10" i="9"/>
  <c r="E10" i="9"/>
  <c r="G10" i="9"/>
  <c r="H10" i="9"/>
  <c r="H10" i="1"/>
  <c r="C11" i="9"/>
  <c r="E11" i="9"/>
  <c r="G11" i="9"/>
  <c r="H11" i="9"/>
  <c r="H11" i="1"/>
  <c r="C12" i="9"/>
  <c r="E12" i="9"/>
  <c r="G12" i="9"/>
  <c r="H12" i="9"/>
  <c r="H12" i="1"/>
  <c r="G13" i="9"/>
  <c r="C13" i="9"/>
  <c r="E13" i="9"/>
  <c r="H13" i="9"/>
  <c r="H13" i="1"/>
  <c r="C14" i="9"/>
  <c r="E14" i="9"/>
  <c r="G14" i="9"/>
  <c r="H14" i="9"/>
  <c r="H14" i="1"/>
  <c r="C15" i="9"/>
  <c r="E15" i="9"/>
  <c r="G15" i="9"/>
  <c r="H15" i="9"/>
  <c r="H15" i="1"/>
  <c r="C16" i="9"/>
  <c r="E16" i="9"/>
  <c r="G16" i="9"/>
  <c r="H16" i="9"/>
  <c r="H16" i="1"/>
  <c r="C17" i="9"/>
  <c r="E17" i="9"/>
  <c r="G17" i="9"/>
  <c r="H17" i="9"/>
  <c r="H17" i="1"/>
  <c r="C18" i="9"/>
  <c r="E18" i="9"/>
  <c r="G18" i="9"/>
  <c r="H18" i="9"/>
  <c r="H18" i="1"/>
  <c r="C19" i="9"/>
  <c r="E19" i="9"/>
  <c r="G19" i="9"/>
  <c r="H19" i="9"/>
  <c r="H19" i="1"/>
  <c r="C20" i="9"/>
  <c r="E20" i="9"/>
  <c r="G20" i="9"/>
  <c r="H20" i="9"/>
  <c r="H20" i="1"/>
  <c r="C21" i="9"/>
  <c r="E21" i="9"/>
  <c r="G21" i="9"/>
  <c r="H21" i="9"/>
  <c r="H21" i="1"/>
  <c r="C22" i="9"/>
  <c r="E22" i="9"/>
  <c r="G22" i="9"/>
  <c r="H22" i="9"/>
  <c r="H22" i="1"/>
  <c r="C23" i="9"/>
  <c r="E23" i="9"/>
  <c r="G23" i="9"/>
  <c r="H23" i="9"/>
  <c r="H23" i="1"/>
  <c r="C24" i="9"/>
  <c r="E24" i="9"/>
  <c r="G24" i="9"/>
  <c r="H24" i="9"/>
  <c r="H24" i="1"/>
  <c r="C25" i="9"/>
  <c r="E25" i="9"/>
  <c r="G25" i="9"/>
  <c r="H25" i="9"/>
  <c r="H25" i="1"/>
  <c r="C26" i="9"/>
  <c r="E26" i="9"/>
  <c r="G26" i="9"/>
  <c r="H26" i="9"/>
  <c r="H26" i="1"/>
  <c r="G27" i="9"/>
  <c r="C27" i="9"/>
  <c r="E27" i="9"/>
  <c r="H27" i="9"/>
  <c r="H27" i="1"/>
  <c r="G28" i="9"/>
  <c r="C28" i="9"/>
  <c r="E28" i="9"/>
  <c r="H28" i="9"/>
  <c r="H28" i="1"/>
  <c r="G29" i="9"/>
  <c r="C29" i="9"/>
  <c r="E29" i="9"/>
  <c r="H29" i="9"/>
  <c r="H29" i="1"/>
  <c r="G30" i="9"/>
  <c r="C30" i="9"/>
  <c r="E30" i="9"/>
  <c r="H30" i="9"/>
  <c r="H30" i="1"/>
  <c r="G31" i="9"/>
  <c r="C31" i="9"/>
  <c r="E31" i="9"/>
  <c r="H31" i="9"/>
  <c r="H31" i="1"/>
  <c r="G32" i="9"/>
  <c r="C32" i="9"/>
  <c r="E32" i="9"/>
  <c r="H32" i="9"/>
  <c r="H32" i="1"/>
  <c r="G33" i="9"/>
  <c r="C33" i="9"/>
  <c r="E33" i="9"/>
  <c r="H33" i="9"/>
  <c r="H33" i="1"/>
  <c r="G34" i="9"/>
  <c r="C34" i="9"/>
  <c r="E34" i="9"/>
  <c r="H34" i="9"/>
  <c r="H34" i="1"/>
  <c r="G35" i="9"/>
  <c r="C35" i="9"/>
  <c r="E35" i="9"/>
  <c r="H35" i="9"/>
  <c r="H35" i="1"/>
  <c r="G36" i="9"/>
  <c r="C36" i="9"/>
  <c r="E36" i="9"/>
  <c r="H36" i="9"/>
  <c r="H36" i="1"/>
  <c r="C37" i="9"/>
  <c r="E37" i="9"/>
  <c r="G37" i="9"/>
  <c r="H37" i="9"/>
  <c r="H37" i="1"/>
  <c r="C38" i="9"/>
  <c r="E38" i="9"/>
  <c r="G38" i="9"/>
  <c r="H38" i="9"/>
  <c r="H38" i="1"/>
  <c r="C39" i="9"/>
  <c r="E39" i="9"/>
  <c r="G39" i="9"/>
  <c r="H39" i="9"/>
  <c r="H39" i="1"/>
  <c r="C40" i="9"/>
  <c r="E40" i="9"/>
  <c r="G40" i="9"/>
  <c r="H40" i="9"/>
  <c r="H40" i="1"/>
  <c r="C41" i="9"/>
  <c r="E41" i="9"/>
  <c r="G41" i="9"/>
  <c r="H41" i="9"/>
  <c r="H41" i="1"/>
  <c r="C2" i="9"/>
  <c r="E2" i="9"/>
  <c r="G2" i="9"/>
  <c r="H2" i="9"/>
  <c r="H2" i="1"/>
  <c r="C3" i="8"/>
  <c r="D3" i="8"/>
  <c r="G3" i="1"/>
  <c r="C4" i="8"/>
  <c r="D4" i="8"/>
  <c r="G4" i="1"/>
  <c r="C5" i="8"/>
  <c r="D5" i="8"/>
  <c r="G5" i="1"/>
  <c r="C6" i="8"/>
  <c r="D6" i="8"/>
  <c r="G6" i="1"/>
  <c r="C7" i="8"/>
  <c r="D7" i="8"/>
  <c r="G7" i="1"/>
  <c r="C8" i="8"/>
  <c r="D8" i="8"/>
  <c r="G8" i="1"/>
  <c r="C9" i="8"/>
  <c r="D9" i="8"/>
  <c r="G9" i="1"/>
  <c r="C10" i="8"/>
  <c r="D10" i="8"/>
  <c r="G10" i="1"/>
  <c r="C11" i="8"/>
  <c r="D11" i="8"/>
  <c r="G11" i="1"/>
  <c r="C12" i="8"/>
  <c r="D12" i="8"/>
  <c r="G12" i="1"/>
  <c r="C13" i="8"/>
  <c r="D13" i="8"/>
  <c r="G13" i="1"/>
  <c r="C14" i="8"/>
  <c r="D14" i="8"/>
  <c r="G14" i="1"/>
  <c r="C15" i="8"/>
  <c r="D15" i="8"/>
  <c r="G15" i="1"/>
  <c r="C16" i="8"/>
  <c r="D16" i="8"/>
  <c r="G16" i="1"/>
  <c r="C17" i="8"/>
  <c r="D17" i="8"/>
  <c r="G17" i="1"/>
  <c r="C18" i="8"/>
  <c r="D18" i="8"/>
  <c r="G18" i="1"/>
  <c r="C19" i="8"/>
  <c r="D19" i="8"/>
  <c r="G19" i="1"/>
  <c r="C20" i="8"/>
  <c r="D20" i="8"/>
  <c r="G20" i="1"/>
  <c r="C21" i="8"/>
  <c r="D21" i="8"/>
  <c r="G21" i="1"/>
  <c r="C22" i="8"/>
  <c r="D22" i="8"/>
  <c r="G22" i="1"/>
  <c r="C23" i="8"/>
  <c r="D23" i="8"/>
  <c r="G23" i="1"/>
  <c r="C24" i="8"/>
  <c r="D24" i="8"/>
  <c r="G24" i="1"/>
  <c r="C25" i="8"/>
  <c r="D25" i="8"/>
  <c r="G25" i="1"/>
  <c r="C26" i="8"/>
  <c r="D26" i="8"/>
  <c r="G26" i="1"/>
  <c r="C27" i="8"/>
  <c r="D27" i="8"/>
  <c r="G27" i="1"/>
  <c r="C28" i="8"/>
  <c r="D28" i="8"/>
  <c r="G28" i="1"/>
  <c r="C29" i="8"/>
  <c r="D29" i="8"/>
  <c r="G29" i="1"/>
  <c r="C30" i="8"/>
  <c r="D30" i="8"/>
  <c r="G30" i="1"/>
  <c r="C31" i="8"/>
  <c r="D31" i="8"/>
  <c r="G31" i="1"/>
  <c r="C32" i="8"/>
  <c r="D32" i="8"/>
  <c r="G32" i="1"/>
  <c r="C33" i="8"/>
  <c r="D33" i="8"/>
  <c r="G33" i="1"/>
  <c r="C34" i="8"/>
  <c r="D34" i="8"/>
  <c r="G34" i="1"/>
  <c r="C35" i="8"/>
  <c r="D35" i="8"/>
  <c r="G35" i="1"/>
  <c r="C36" i="8"/>
  <c r="D36" i="8"/>
  <c r="G36" i="1"/>
  <c r="C37" i="8"/>
  <c r="D37" i="8"/>
  <c r="G37" i="1"/>
  <c r="C38" i="8"/>
  <c r="D38" i="8"/>
  <c r="G38" i="1"/>
  <c r="C39" i="8"/>
  <c r="D39" i="8"/>
  <c r="G39" i="1"/>
  <c r="C40" i="8"/>
  <c r="D40" i="8"/>
  <c r="G40" i="1"/>
  <c r="C41" i="8"/>
  <c r="D41" i="8"/>
  <c r="G41" i="1"/>
  <c r="C2" i="8"/>
  <c r="D2" i="8"/>
  <c r="G2" i="1"/>
  <c r="C3" i="7"/>
  <c r="E3" i="7"/>
  <c r="G3" i="7"/>
  <c r="H3" i="7"/>
  <c r="F3" i="1"/>
  <c r="C4" i="7"/>
  <c r="E4" i="7"/>
  <c r="G4" i="7"/>
  <c r="H4" i="7"/>
  <c r="F4" i="1"/>
  <c r="C5" i="7"/>
  <c r="E5" i="7"/>
  <c r="G5" i="7"/>
  <c r="H5" i="7"/>
  <c r="F5" i="1"/>
  <c r="C6" i="7"/>
  <c r="E6" i="7"/>
  <c r="G6" i="7"/>
  <c r="H6" i="7"/>
  <c r="F6" i="1"/>
  <c r="C7" i="7"/>
  <c r="E7" i="7"/>
  <c r="G7" i="7"/>
  <c r="H7" i="7"/>
  <c r="F7" i="1"/>
  <c r="C8" i="7"/>
  <c r="E8" i="7"/>
  <c r="G8" i="7"/>
  <c r="H8" i="7"/>
  <c r="F8" i="1"/>
  <c r="C9" i="7"/>
  <c r="E9" i="7"/>
  <c r="G9" i="7"/>
  <c r="H9" i="7"/>
  <c r="F9" i="1"/>
  <c r="C10" i="7"/>
  <c r="E10" i="7"/>
  <c r="G10" i="7"/>
  <c r="H10" i="7"/>
  <c r="F10" i="1"/>
  <c r="C11" i="7"/>
  <c r="E11" i="7"/>
  <c r="G11" i="7"/>
  <c r="H11" i="7"/>
  <c r="F11" i="1"/>
  <c r="C12" i="7"/>
  <c r="E12" i="7"/>
  <c r="G12" i="7"/>
  <c r="H12" i="7"/>
  <c r="F12" i="1"/>
  <c r="C13" i="7"/>
  <c r="E13" i="7"/>
  <c r="G13" i="7"/>
  <c r="H13" i="7"/>
  <c r="F13" i="1"/>
  <c r="C14" i="7"/>
  <c r="E14" i="7"/>
  <c r="G14" i="7"/>
  <c r="H14" i="7"/>
  <c r="F14" i="1"/>
  <c r="C15" i="7"/>
  <c r="E15" i="7"/>
  <c r="G15" i="7"/>
  <c r="H15" i="7"/>
  <c r="F15" i="1"/>
  <c r="C16" i="7"/>
  <c r="E16" i="7"/>
  <c r="G16" i="7"/>
  <c r="H16" i="7"/>
  <c r="F16" i="1"/>
  <c r="C17" i="7"/>
  <c r="E17" i="7"/>
  <c r="G17" i="7"/>
  <c r="H17" i="7"/>
  <c r="F17" i="1"/>
  <c r="C18" i="7"/>
  <c r="E18" i="7"/>
  <c r="G18" i="7"/>
  <c r="H18" i="7"/>
  <c r="F18" i="1"/>
  <c r="C19" i="7"/>
  <c r="E19" i="7"/>
  <c r="G19" i="7"/>
  <c r="H19" i="7"/>
  <c r="F19" i="1"/>
  <c r="C20" i="7"/>
  <c r="E20" i="7"/>
  <c r="G20" i="7"/>
  <c r="H20" i="7"/>
  <c r="F20" i="1"/>
  <c r="C21" i="7"/>
  <c r="E21" i="7"/>
  <c r="G21" i="7"/>
  <c r="H21" i="7"/>
  <c r="F21" i="1"/>
  <c r="C22" i="7"/>
  <c r="E22" i="7"/>
  <c r="G22" i="7"/>
  <c r="H22" i="7"/>
  <c r="F22" i="1"/>
  <c r="C23" i="7"/>
  <c r="E23" i="7"/>
  <c r="G23" i="7"/>
  <c r="H23" i="7"/>
  <c r="F23" i="1"/>
  <c r="C24" i="7"/>
  <c r="E24" i="7"/>
  <c r="G24" i="7"/>
  <c r="H24" i="7"/>
  <c r="F24" i="1"/>
  <c r="C25" i="7"/>
  <c r="E25" i="7"/>
  <c r="G25" i="7"/>
  <c r="H25" i="7"/>
  <c r="F25" i="1"/>
  <c r="C26" i="7"/>
  <c r="E26" i="7"/>
  <c r="G26" i="7"/>
  <c r="H26" i="7"/>
  <c r="F26" i="1"/>
  <c r="C27" i="7"/>
  <c r="E27" i="7"/>
  <c r="G27" i="7"/>
  <c r="H27" i="7"/>
  <c r="F27" i="1"/>
  <c r="C28" i="7"/>
  <c r="E28" i="7"/>
  <c r="G28" i="7"/>
  <c r="H28" i="7"/>
  <c r="F28" i="1"/>
  <c r="C29" i="7"/>
  <c r="E29" i="7"/>
  <c r="G29" i="7"/>
  <c r="H29" i="7"/>
  <c r="F29" i="1"/>
  <c r="C30" i="7"/>
  <c r="E30" i="7"/>
  <c r="G30" i="7"/>
  <c r="H30" i="7"/>
  <c r="F30" i="1"/>
  <c r="C31" i="7"/>
  <c r="E31" i="7"/>
  <c r="G31" i="7"/>
  <c r="H31" i="7"/>
  <c r="F31" i="1"/>
  <c r="C32" i="7"/>
  <c r="E32" i="7"/>
  <c r="G32" i="7"/>
  <c r="H32" i="7"/>
  <c r="F32" i="1"/>
  <c r="C33" i="7"/>
  <c r="E33" i="7"/>
  <c r="G33" i="7"/>
  <c r="H33" i="7"/>
  <c r="F33" i="1"/>
  <c r="C34" i="7"/>
  <c r="E34" i="7"/>
  <c r="G34" i="7"/>
  <c r="H34" i="7"/>
  <c r="F34" i="1"/>
  <c r="C35" i="7"/>
  <c r="E35" i="7"/>
  <c r="G35" i="7"/>
  <c r="H35" i="7"/>
  <c r="F35" i="1"/>
  <c r="C36" i="7"/>
  <c r="E36" i="7"/>
  <c r="G36" i="7"/>
  <c r="H36" i="7"/>
  <c r="F36" i="1"/>
  <c r="C37" i="7"/>
  <c r="E37" i="7"/>
  <c r="G37" i="7"/>
  <c r="H37" i="7"/>
  <c r="F37" i="1"/>
  <c r="C38" i="7"/>
  <c r="E38" i="7"/>
  <c r="G38" i="7"/>
  <c r="H38" i="7"/>
  <c r="F38" i="1"/>
  <c r="C39" i="7"/>
  <c r="E39" i="7"/>
  <c r="G39" i="7"/>
  <c r="H39" i="7"/>
  <c r="F39" i="1"/>
  <c r="C40" i="7"/>
  <c r="E40" i="7"/>
  <c r="G40" i="7"/>
  <c r="H40" i="7"/>
  <c r="F40" i="1"/>
  <c r="C41" i="7"/>
  <c r="E41" i="7"/>
  <c r="G41" i="7"/>
  <c r="H41" i="7"/>
  <c r="F41" i="1"/>
  <c r="C2" i="7"/>
  <c r="E2" i="7"/>
  <c r="G2" i="7"/>
  <c r="H2" i="7"/>
  <c r="F2" i="1"/>
  <c r="C3" i="6"/>
  <c r="E3" i="6"/>
  <c r="G3" i="6"/>
  <c r="H3" i="6"/>
  <c r="E3" i="1"/>
  <c r="C4" i="6"/>
  <c r="E4" i="6"/>
  <c r="G4" i="6"/>
  <c r="H4" i="6"/>
  <c r="E4" i="1"/>
  <c r="C5" i="6"/>
  <c r="E5" i="6"/>
  <c r="G5" i="6"/>
  <c r="H5" i="6"/>
  <c r="E5" i="1"/>
  <c r="C6" i="6"/>
  <c r="E6" i="6"/>
  <c r="G6" i="6"/>
  <c r="H6" i="6"/>
  <c r="E6" i="1"/>
  <c r="C7" i="6"/>
  <c r="E7" i="6"/>
  <c r="G7" i="6"/>
  <c r="H7" i="6"/>
  <c r="E7" i="1"/>
  <c r="C8" i="6"/>
  <c r="E8" i="6"/>
  <c r="G8" i="6"/>
  <c r="H8" i="6"/>
  <c r="E8" i="1"/>
  <c r="C9" i="6"/>
  <c r="E9" i="6"/>
  <c r="G9" i="6"/>
  <c r="H9" i="6"/>
  <c r="E9" i="1"/>
  <c r="C10" i="6"/>
  <c r="E10" i="6"/>
  <c r="G10" i="6"/>
  <c r="H10" i="6"/>
  <c r="E10" i="1"/>
  <c r="C11" i="6"/>
  <c r="E11" i="6"/>
  <c r="G11" i="6"/>
  <c r="H11" i="6"/>
  <c r="E11" i="1"/>
  <c r="C12" i="6"/>
  <c r="E12" i="6"/>
  <c r="G12" i="6"/>
  <c r="H12" i="6"/>
  <c r="E12" i="1"/>
  <c r="C13" i="6"/>
  <c r="E13" i="6"/>
  <c r="G13" i="6"/>
  <c r="H13" i="6"/>
  <c r="E13" i="1"/>
  <c r="C14" i="6"/>
  <c r="E14" i="6"/>
  <c r="G14" i="6"/>
  <c r="H14" i="6"/>
  <c r="E14" i="1"/>
  <c r="C15" i="6"/>
  <c r="E15" i="6"/>
  <c r="G15" i="6"/>
  <c r="H15" i="6"/>
  <c r="E15" i="1"/>
  <c r="C16" i="6"/>
  <c r="E16" i="6"/>
  <c r="G16" i="6"/>
  <c r="H16" i="6"/>
  <c r="E16" i="1"/>
  <c r="C17" i="6"/>
  <c r="E17" i="6"/>
  <c r="G17" i="6"/>
  <c r="H17" i="6"/>
  <c r="E17" i="1"/>
  <c r="C18" i="6"/>
  <c r="E18" i="6"/>
  <c r="G18" i="6"/>
  <c r="H18" i="6"/>
  <c r="E18" i="1"/>
  <c r="C19" i="6"/>
  <c r="E19" i="6"/>
  <c r="G19" i="6"/>
  <c r="H19" i="6"/>
  <c r="E19" i="1"/>
  <c r="C20" i="6"/>
  <c r="E20" i="6"/>
  <c r="G20" i="6"/>
  <c r="H20" i="6"/>
  <c r="E20" i="1"/>
  <c r="C21" i="6"/>
  <c r="E21" i="6"/>
  <c r="G21" i="6"/>
  <c r="H21" i="6"/>
  <c r="E21" i="1"/>
  <c r="C22" i="6"/>
  <c r="E22" i="6"/>
  <c r="G22" i="6"/>
  <c r="H22" i="6"/>
  <c r="E22" i="1"/>
  <c r="C23" i="6"/>
  <c r="E23" i="6"/>
  <c r="G23" i="6"/>
  <c r="H23" i="6"/>
  <c r="E23" i="1"/>
  <c r="C24" i="6"/>
  <c r="E24" i="6"/>
  <c r="G24" i="6"/>
  <c r="H24" i="6"/>
  <c r="E24" i="1"/>
  <c r="C25" i="6"/>
  <c r="E25" i="6"/>
  <c r="G25" i="6"/>
  <c r="H25" i="6"/>
  <c r="E25" i="1"/>
  <c r="C26" i="6"/>
  <c r="E26" i="6"/>
  <c r="G26" i="6"/>
  <c r="H26" i="6"/>
  <c r="E26" i="1"/>
  <c r="C27" i="6"/>
  <c r="E27" i="6"/>
  <c r="G27" i="6"/>
  <c r="H27" i="6"/>
  <c r="E27" i="1"/>
  <c r="C28" i="6"/>
  <c r="E28" i="6"/>
  <c r="G28" i="6"/>
  <c r="H28" i="6"/>
  <c r="E28" i="1"/>
  <c r="C29" i="6"/>
  <c r="E29" i="6"/>
  <c r="G29" i="6"/>
  <c r="H29" i="6"/>
  <c r="E29" i="1"/>
  <c r="C30" i="6"/>
  <c r="E30" i="6"/>
  <c r="G30" i="6"/>
  <c r="H30" i="6"/>
  <c r="E30" i="1"/>
  <c r="C31" i="6"/>
  <c r="E31" i="6"/>
  <c r="G31" i="6"/>
  <c r="H31" i="6"/>
  <c r="E31" i="1"/>
  <c r="C32" i="6"/>
  <c r="E32" i="6"/>
  <c r="G32" i="6"/>
  <c r="H32" i="6"/>
  <c r="E32" i="1"/>
  <c r="C33" i="6"/>
  <c r="E33" i="6"/>
  <c r="G33" i="6"/>
  <c r="H33" i="6"/>
  <c r="E33" i="1"/>
  <c r="C34" i="6"/>
  <c r="E34" i="6"/>
  <c r="G34" i="6"/>
  <c r="H34" i="6"/>
  <c r="E34" i="1"/>
  <c r="C35" i="6"/>
  <c r="E35" i="6"/>
  <c r="G35" i="6"/>
  <c r="H35" i="6"/>
  <c r="E35" i="1"/>
  <c r="C36" i="6"/>
  <c r="E36" i="6"/>
  <c r="G36" i="6"/>
  <c r="H36" i="6"/>
  <c r="E36" i="1"/>
  <c r="C37" i="6"/>
  <c r="E37" i="6"/>
  <c r="G37" i="6"/>
  <c r="H37" i="6"/>
  <c r="E37" i="1"/>
  <c r="C38" i="6"/>
  <c r="E38" i="6"/>
  <c r="G38" i="6"/>
  <c r="H38" i="6"/>
  <c r="E38" i="1"/>
  <c r="C39" i="6"/>
  <c r="E39" i="6"/>
  <c r="G39" i="6"/>
  <c r="H39" i="6"/>
  <c r="E39" i="1"/>
  <c r="C40" i="6"/>
  <c r="E40" i="6"/>
  <c r="G40" i="6"/>
  <c r="H40" i="6"/>
  <c r="E40" i="1"/>
  <c r="C41" i="6"/>
  <c r="E41" i="6"/>
  <c r="G41" i="6"/>
  <c r="H41" i="6"/>
  <c r="E41" i="1"/>
  <c r="C2" i="6"/>
  <c r="E2" i="6"/>
  <c r="G2" i="6"/>
  <c r="H2" i="6"/>
  <c r="E2" i="1"/>
  <c r="C3" i="5"/>
  <c r="E3" i="5"/>
  <c r="G3" i="5"/>
  <c r="H3" i="5"/>
  <c r="D3" i="1"/>
  <c r="C4" i="5"/>
  <c r="E4" i="5"/>
  <c r="G4" i="5"/>
  <c r="H4" i="5"/>
  <c r="D4" i="1"/>
  <c r="C5" i="5"/>
  <c r="E5" i="5"/>
  <c r="G5" i="5"/>
  <c r="H5" i="5"/>
  <c r="D5" i="1"/>
  <c r="C6" i="5"/>
  <c r="E6" i="5"/>
  <c r="G6" i="5"/>
  <c r="H6" i="5"/>
  <c r="D6" i="1"/>
  <c r="C7" i="5"/>
  <c r="E7" i="5"/>
  <c r="G7" i="5"/>
  <c r="H7" i="5"/>
  <c r="D7" i="1"/>
  <c r="C8" i="5"/>
  <c r="E8" i="5"/>
  <c r="G8" i="5"/>
  <c r="H8" i="5"/>
  <c r="D8" i="1"/>
  <c r="C9" i="5"/>
  <c r="E9" i="5"/>
  <c r="G9" i="5"/>
  <c r="H9" i="5"/>
  <c r="D9" i="1"/>
  <c r="C10" i="5"/>
  <c r="E10" i="5"/>
  <c r="G10" i="5"/>
  <c r="H10" i="5"/>
  <c r="D10" i="1"/>
  <c r="C11" i="5"/>
  <c r="E11" i="5"/>
  <c r="G11" i="5"/>
  <c r="H11" i="5"/>
  <c r="D11" i="1"/>
  <c r="C12" i="5"/>
  <c r="E12" i="5"/>
  <c r="G12" i="5"/>
  <c r="H12" i="5"/>
  <c r="D12" i="1"/>
  <c r="C13" i="5"/>
  <c r="E13" i="5"/>
  <c r="G13" i="5"/>
  <c r="H13" i="5"/>
  <c r="D13" i="1"/>
  <c r="C14" i="5"/>
  <c r="E14" i="5"/>
  <c r="G14" i="5"/>
  <c r="H14" i="5"/>
  <c r="D14" i="1"/>
  <c r="C15" i="5"/>
  <c r="E15" i="5"/>
  <c r="G15" i="5"/>
  <c r="H15" i="5"/>
  <c r="D15" i="1"/>
  <c r="C16" i="5"/>
  <c r="E16" i="5"/>
  <c r="G16" i="5"/>
  <c r="H16" i="5"/>
  <c r="D16" i="1"/>
  <c r="C17" i="5"/>
  <c r="E17" i="5"/>
  <c r="G17" i="5"/>
  <c r="H17" i="5"/>
  <c r="D17" i="1"/>
  <c r="C18" i="5"/>
  <c r="E18" i="5"/>
  <c r="G18" i="5"/>
  <c r="H18" i="5"/>
  <c r="D18" i="1"/>
  <c r="C19" i="5"/>
  <c r="E19" i="5"/>
  <c r="G19" i="5"/>
  <c r="H19" i="5"/>
  <c r="D19" i="1"/>
  <c r="C20" i="5"/>
  <c r="E20" i="5"/>
  <c r="G20" i="5"/>
  <c r="H20" i="5"/>
  <c r="D20" i="1"/>
  <c r="C21" i="5"/>
  <c r="E21" i="5"/>
  <c r="G21" i="5"/>
  <c r="H21" i="5"/>
  <c r="D21" i="1"/>
  <c r="C22" i="5"/>
  <c r="E22" i="5"/>
  <c r="G22" i="5"/>
  <c r="H22" i="5"/>
  <c r="D22" i="1"/>
  <c r="C23" i="5"/>
  <c r="E23" i="5"/>
  <c r="G23" i="5"/>
  <c r="H23" i="5"/>
  <c r="D23" i="1"/>
  <c r="C24" i="5"/>
  <c r="E24" i="5"/>
  <c r="G24" i="5"/>
  <c r="H24" i="5"/>
  <c r="D24" i="1"/>
  <c r="C25" i="5"/>
  <c r="E25" i="5"/>
  <c r="G25" i="5"/>
  <c r="H25" i="5"/>
  <c r="D25" i="1"/>
  <c r="C26" i="5"/>
  <c r="E26" i="5"/>
  <c r="G26" i="5"/>
  <c r="H26" i="5"/>
  <c r="D26" i="1"/>
  <c r="C27" i="5"/>
  <c r="E27" i="5"/>
  <c r="G27" i="5"/>
  <c r="H27" i="5"/>
  <c r="D27" i="1"/>
  <c r="C28" i="5"/>
  <c r="E28" i="5"/>
  <c r="G28" i="5"/>
  <c r="H28" i="5"/>
  <c r="D28" i="1"/>
  <c r="C29" i="5"/>
  <c r="E29" i="5"/>
  <c r="G29" i="5"/>
  <c r="H29" i="5"/>
  <c r="D29" i="1"/>
  <c r="C30" i="5"/>
  <c r="E30" i="5"/>
  <c r="G30" i="5"/>
  <c r="H30" i="5"/>
  <c r="D30" i="1"/>
  <c r="C31" i="5"/>
  <c r="E31" i="5"/>
  <c r="G31" i="5"/>
  <c r="H31" i="5"/>
  <c r="D31" i="1"/>
  <c r="C32" i="5"/>
  <c r="E32" i="5"/>
  <c r="G32" i="5"/>
  <c r="H32" i="5"/>
  <c r="D32" i="1"/>
  <c r="C33" i="5"/>
  <c r="E33" i="5"/>
  <c r="G33" i="5"/>
  <c r="H33" i="5"/>
  <c r="D33" i="1"/>
  <c r="C34" i="5"/>
  <c r="E34" i="5"/>
  <c r="G34" i="5"/>
  <c r="H34" i="5"/>
  <c r="D34" i="1"/>
  <c r="C35" i="5"/>
  <c r="E35" i="5"/>
  <c r="G35" i="5"/>
  <c r="H35" i="5"/>
  <c r="D35" i="1"/>
  <c r="C36" i="5"/>
  <c r="E36" i="5"/>
  <c r="G36" i="5"/>
  <c r="H36" i="5"/>
  <c r="D36" i="1"/>
  <c r="C37" i="5"/>
  <c r="E37" i="5"/>
  <c r="G37" i="5"/>
  <c r="H37" i="5"/>
  <c r="D37" i="1"/>
  <c r="C38" i="5"/>
  <c r="E38" i="5"/>
  <c r="G38" i="5"/>
  <c r="H38" i="5"/>
  <c r="D38" i="1"/>
  <c r="C39" i="5"/>
  <c r="E39" i="5"/>
  <c r="G39" i="5"/>
  <c r="H39" i="5"/>
  <c r="D39" i="1"/>
  <c r="C40" i="5"/>
  <c r="E40" i="5"/>
  <c r="G40" i="5"/>
  <c r="H40" i="5"/>
  <c r="D40" i="1"/>
  <c r="C41" i="5"/>
  <c r="E41" i="5"/>
  <c r="G41" i="5"/>
  <c r="H41" i="5"/>
  <c r="D41" i="1"/>
  <c r="C2" i="5"/>
  <c r="E2" i="5"/>
  <c r="G2" i="5"/>
  <c r="H2" i="5"/>
  <c r="D2" i="1"/>
  <c r="C3" i="3"/>
  <c r="E3" i="3"/>
  <c r="F3" i="3"/>
  <c r="C3" i="1"/>
  <c r="C4" i="3"/>
  <c r="E4" i="3"/>
  <c r="F4" i="3"/>
  <c r="C4" i="1"/>
  <c r="C5" i="3"/>
  <c r="E5" i="3"/>
  <c r="F5" i="3"/>
  <c r="C5" i="1"/>
  <c r="C6" i="3"/>
  <c r="E6" i="3"/>
  <c r="F6" i="3"/>
  <c r="C6" i="1"/>
  <c r="C7" i="3"/>
  <c r="E7" i="3"/>
  <c r="F7" i="3"/>
  <c r="C7" i="1"/>
  <c r="C8" i="3"/>
  <c r="E8" i="3"/>
  <c r="F8" i="3"/>
  <c r="C8" i="1"/>
  <c r="C9" i="3"/>
  <c r="E9" i="3"/>
  <c r="F9" i="3"/>
  <c r="C9" i="1"/>
  <c r="C10" i="3"/>
  <c r="E10" i="3"/>
  <c r="F10" i="3"/>
  <c r="C10" i="1"/>
  <c r="C11" i="3"/>
  <c r="E11" i="3"/>
  <c r="F11" i="3"/>
  <c r="C11" i="1"/>
  <c r="C12" i="3"/>
  <c r="E12" i="3"/>
  <c r="F12" i="3"/>
  <c r="C12" i="1"/>
  <c r="C13" i="3"/>
  <c r="E13" i="3"/>
  <c r="F13" i="3"/>
  <c r="C13" i="1"/>
  <c r="C14" i="3"/>
  <c r="E14" i="3"/>
  <c r="F14" i="3"/>
  <c r="C14" i="1"/>
  <c r="C15" i="3"/>
  <c r="E15" i="3"/>
  <c r="F15" i="3"/>
  <c r="C15" i="1"/>
  <c r="C16" i="3"/>
  <c r="E16" i="3"/>
  <c r="F16" i="3"/>
  <c r="C16" i="1"/>
  <c r="C17" i="3"/>
  <c r="E17" i="3"/>
  <c r="F17" i="3"/>
  <c r="C17" i="1"/>
  <c r="C18" i="3"/>
  <c r="E18" i="3"/>
  <c r="F18" i="3"/>
  <c r="C18" i="1"/>
  <c r="C19" i="3"/>
  <c r="E19" i="3"/>
  <c r="F19" i="3"/>
  <c r="C19" i="1"/>
  <c r="C20" i="3"/>
  <c r="E20" i="3"/>
  <c r="F20" i="3"/>
  <c r="C20" i="1"/>
  <c r="C21" i="3"/>
  <c r="E21" i="3"/>
  <c r="F21" i="3"/>
  <c r="C21" i="1"/>
  <c r="C22" i="3"/>
  <c r="E22" i="3"/>
  <c r="F22" i="3"/>
  <c r="C22" i="1"/>
  <c r="C23" i="3"/>
  <c r="E23" i="3"/>
  <c r="F23" i="3"/>
  <c r="C23" i="1"/>
  <c r="C24" i="3"/>
  <c r="E24" i="3"/>
  <c r="F24" i="3"/>
  <c r="C24" i="1"/>
  <c r="C25" i="3"/>
  <c r="E25" i="3"/>
  <c r="F25" i="3"/>
  <c r="C25" i="1"/>
  <c r="C26" i="3"/>
  <c r="E26" i="3"/>
  <c r="F26" i="3"/>
  <c r="C26" i="1"/>
  <c r="C27" i="3"/>
  <c r="E27" i="3"/>
  <c r="F27" i="3"/>
  <c r="C27" i="1"/>
  <c r="C28" i="3"/>
  <c r="E28" i="3"/>
  <c r="F28" i="3"/>
  <c r="C28" i="1"/>
  <c r="C29" i="3"/>
  <c r="E29" i="3"/>
  <c r="F29" i="3"/>
  <c r="C29" i="1"/>
  <c r="C30" i="3"/>
  <c r="E30" i="3"/>
  <c r="F30" i="3"/>
  <c r="C30" i="1"/>
  <c r="C31" i="3"/>
  <c r="E31" i="3"/>
  <c r="F31" i="3"/>
  <c r="C31" i="1"/>
  <c r="C32" i="3"/>
  <c r="E32" i="3"/>
  <c r="F32" i="3"/>
  <c r="C32" i="1"/>
  <c r="C33" i="3"/>
  <c r="E33" i="3"/>
  <c r="F33" i="3"/>
  <c r="C33" i="1"/>
  <c r="C34" i="3"/>
  <c r="E34" i="3"/>
  <c r="F34" i="3"/>
  <c r="C34" i="1"/>
  <c r="C35" i="3"/>
  <c r="E35" i="3"/>
  <c r="F35" i="3"/>
  <c r="C35" i="1"/>
  <c r="C36" i="3"/>
  <c r="E36" i="3"/>
  <c r="F36" i="3"/>
  <c r="C36" i="1"/>
  <c r="C37" i="3"/>
  <c r="E37" i="3"/>
  <c r="F37" i="3"/>
  <c r="C37" i="1"/>
  <c r="C38" i="3"/>
  <c r="E38" i="3"/>
  <c r="F38" i="3"/>
  <c r="C38" i="1"/>
  <c r="C39" i="3"/>
  <c r="E39" i="3"/>
  <c r="F39" i="3"/>
  <c r="C39" i="1"/>
  <c r="C40" i="3"/>
  <c r="E40" i="3"/>
  <c r="F40" i="3"/>
  <c r="C40" i="1"/>
  <c r="C41" i="3"/>
  <c r="E41" i="3"/>
  <c r="F41" i="3"/>
  <c r="C41" i="1"/>
  <c r="E2" i="3"/>
  <c r="C2" i="3"/>
  <c r="F2" i="3"/>
  <c r="C2" i="1"/>
  <c r="C3" i="4"/>
  <c r="E3" i="4"/>
  <c r="G3" i="4"/>
  <c r="I3" i="4"/>
  <c r="J3" i="4"/>
  <c r="C4" i="4"/>
  <c r="E4" i="4"/>
  <c r="G4" i="4"/>
  <c r="I4" i="4"/>
  <c r="J4" i="4"/>
  <c r="C5" i="4"/>
  <c r="G5" i="4"/>
  <c r="I5" i="4"/>
  <c r="J5" i="4"/>
  <c r="C6" i="4"/>
  <c r="E6" i="4"/>
  <c r="G6" i="4"/>
  <c r="I6" i="4"/>
  <c r="J6" i="4"/>
  <c r="C7" i="4"/>
  <c r="E7" i="4"/>
  <c r="G7" i="4"/>
  <c r="I7" i="4"/>
  <c r="J7" i="4"/>
  <c r="C8" i="4"/>
  <c r="E8" i="4"/>
  <c r="G8" i="4"/>
  <c r="I8" i="4"/>
  <c r="J8" i="4"/>
  <c r="E9" i="4"/>
  <c r="G9" i="4"/>
  <c r="J9" i="4"/>
  <c r="C10" i="4"/>
  <c r="E10" i="4"/>
  <c r="G10" i="4"/>
  <c r="I10" i="4"/>
  <c r="J10" i="4"/>
  <c r="C11" i="4"/>
  <c r="E11" i="4"/>
  <c r="G11" i="4"/>
  <c r="I11" i="4"/>
  <c r="J11" i="4"/>
  <c r="C12" i="4"/>
  <c r="E12" i="4"/>
  <c r="G12" i="4"/>
  <c r="I12" i="4"/>
  <c r="J12" i="4"/>
  <c r="C13" i="4"/>
  <c r="E13" i="4"/>
  <c r="G13" i="4"/>
  <c r="I13" i="4"/>
  <c r="J13" i="4"/>
  <c r="C14" i="4"/>
  <c r="E14" i="4"/>
  <c r="G14" i="4"/>
  <c r="I14" i="4"/>
  <c r="J14" i="4"/>
  <c r="C15" i="4"/>
  <c r="E15" i="4"/>
  <c r="G15" i="4"/>
  <c r="I15" i="4"/>
  <c r="J15" i="4"/>
  <c r="C16" i="4"/>
  <c r="E16" i="4"/>
  <c r="G16" i="4"/>
  <c r="I16" i="4"/>
  <c r="J16" i="4"/>
  <c r="C17" i="4"/>
  <c r="E17" i="4"/>
  <c r="G17" i="4"/>
  <c r="I17" i="4"/>
  <c r="J17" i="4"/>
  <c r="C18" i="4"/>
  <c r="E18" i="4"/>
  <c r="G18" i="4"/>
  <c r="I18" i="4"/>
  <c r="J18" i="4"/>
  <c r="C19" i="4"/>
  <c r="E19" i="4"/>
  <c r="G19" i="4"/>
  <c r="I19" i="4"/>
  <c r="J19" i="4"/>
  <c r="C20" i="4"/>
  <c r="E20" i="4"/>
  <c r="G20" i="4"/>
  <c r="I20" i="4"/>
  <c r="J20" i="4"/>
  <c r="C21" i="4"/>
  <c r="E21" i="4"/>
  <c r="G21" i="4"/>
  <c r="I21" i="4"/>
  <c r="J21" i="4"/>
  <c r="C22" i="4"/>
  <c r="E22" i="4"/>
  <c r="G22" i="4"/>
  <c r="I22" i="4"/>
  <c r="J22" i="4"/>
  <c r="C23" i="4"/>
  <c r="E23" i="4"/>
  <c r="G23" i="4"/>
  <c r="I23" i="4"/>
  <c r="J23" i="4"/>
  <c r="C24" i="4"/>
  <c r="E24" i="4"/>
  <c r="G24" i="4"/>
  <c r="I24" i="4"/>
  <c r="J24" i="4"/>
  <c r="C25" i="4"/>
  <c r="E25" i="4"/>
  <c r="G25" i="4"/>
  <c r="I25" i="4"/>
  <c r="J25" i="4"/>
  <c r="C26" i="4"/>
  <c r="E26" i="4"/>
  <c r="G26" i="4"/>
  <c r="I26" i="4"/>
  <c r="J26" i="4"/>
  <c r="C27" i="4"/>
  <c r="E27" i="4"/>
  <c r="G27" i="4"/>
  <c r="I27" i="4"/>
  <c r="J27" i="4"/>
  <c r="C28" i="4"/>
  <c r="E28" i="4"/>
  <c r="G28" i="4"/>
  <c r="I28" i="4"/>
  <c r="J28" i="4"/>
  <c r="C29" i="4"/>
  <c r="E29" i="4"/>
  <c r="G29" i="4"/>
  <c r="I29" i="4"/>
  <c r="J29" i="4"/>
  <c r="C30" i="4"/>
  <c r="E30" i="4"/>
  <c r="G30" i="4"/>
  <c r="I30" i="4"/>
  <c r="J30" i="4"/>
  <c r="C31" i="4"/>
  <c r="E31" i="4"/>
  <c r="G31" i="4"/>
  <c r="I31" i="4"/>
  <c r="J31" i="4"/>
  <c r="C32" i="4"/>
  <c r="E32" i="4"/>
  <c r="G32" i="4"/>
  <c r="I32" i="4"/>
  <c r="J32" i="4"/>
  <c r="C33" i="4"/>
  <c r="E33" i="4"/>
  <c r="G33" i="4"/>
  <c r="I33" i="4"/>
  <c r="J33" i="4"/>
  <c r="C34" i="4"/>
  <c r="E34" i="4"/>
  <c r="G34" i="4"/>
  <c r="I34" i="4"/>
  <c r="J34" i="4"/>
  <c r="C35" i="4"/>
  <c r="E35" i="4"/>
  <c r="G35" i="4"/>
  <c r="I35" i="4"/>
  <c r="J35" i="4"/>
  <c r="C36" i="4"/>
  <c r="E36" i="4"/>
  <c r="G36" i="4"/>
  <c r="I36" i="4"/>
  <c r="J36" i="4"/>
  <c r="C37" i="4"/>
  <c r="E37" i="4"/>
  <c r="G37" i="4"/>
  <c r="I37" i="4"/>
  <c r="J37" i="4"/>
  <c r="C38" i="4"/>
  <c r="E38" i="4"/>
  <c r="G38" i="4"/>
  <c r="I38" i="4"/>
  <c r="J38" i="4"/>
  <c r="C39" i="4"/>
  <c r="E39" i="4"/>
  <c r="G39" i="4"/>
  <c r="I39" i="4"/>
  <c r="J39" i="4"/>
  <c r="C40" i="4"/>
  <c r="E40" i="4"/>
  <c r="G40" i="4"/>
  <c r="I40" i="4"/>
  <c r="J40" i="4"/>
  <c r="C41" i="4"/>
  <c r="E41" i="4"/>
  <c r="G41" i="4"/>
  <c r="I41" i="4"/>
  <c r="J41" i="4"/>
  <c r="C2" i="4"/>
  <c r="E2" i="4"/>
  <c r="G2" i="4"/>
  <c r="I2" i="4"/>
  <c r="J2" i="4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2" i="1"/>
  <c r="A3" i="17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2" i="17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2" i="16"/>
  <c r="A3" i="15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2" i="15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2" i="14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2" i="13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2" i="12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2" i="11"/>
  <c r="A40" i="10"/>
  <c r="A41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2" i="10"/>
  <c r="A2" i="4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2" i="9"/>
  <c r="A41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2" i="8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2" i="7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2" i="6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2" i="5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2" i="3"/>
</calcChain>
</file>

<file path=xl/sharedStrings.xml><?xml version="1.0" encoding="utf-8"?>
<sst xmlns="http://schemas.openxmlformats.org/spreadsheetml/2006/main" count="246" uniqueCount="206">
  <si>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</si>
  <si>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</si>
  <si>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</si>
  <si>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</si>
  <si>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</si>
  <si>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</si>
  <si>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</si>
  <si>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</si>
  <si>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</si>
  <si>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</si>
  <si>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</si>
  <si>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</si>
  <si>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</si>
  <si>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</si>
  <si>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</si>
  <si>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</si>
  <si>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</si>
  <si>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</si>
  <si>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</si>
  <si>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</si>
  <si>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</si>
  <si>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</si>
  <si>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</si>
  <si>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</si>
  <si>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</si>
  <si>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</si>
  <si>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</si>
  <si>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</si>
  <si>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</si>
  <si>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</si>
  <si>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</si>
  <si>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</si>
  <si>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</si>
  <si>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</si>
  <si>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</si>
  <si>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</si>
  <si>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</si>
  <si>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</si>
  <si>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</si>
  <si>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</si>
  <si>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Mark</t>
  </si>
  <si>
    <t>1 - Has not created a personal fitness plan</t>
  </si>
  <si>
    <t>A - Demonstrate and engage in continuous aerobic activity</t>
  </si>
  <si>
    <t>1 - Has no understanding of the FITT principles</t>
  </si>
  <si>
    <t>C - Determine the importance of cardiovascular exertion before, during, after activity</t>
  </si>
  <si>
    <t>5 - Be able to apply 2 or more methods of calculating heart rate</t>
  </si>
  <si>
    <t>4 - Be able to apply one method of taking heart rate</t>
  </si>
  <si>
    <t>3 - Demonstrates an understanding of the process of maintaining a heart rate</t>
  </si>
  <si>
    <t>2 - Unable to monitor heart rate but shows an understanding of the importance of taking heart rate before/during activity</t>
  </si>
  <si>
    <t>1 - Does not understand the importance of heart rate before/during/after activity</t>
  </si>
  <si>
    <t>D - Identify the importance of a personal fitness plan</t>
  </si>
  <si>
    <t>5 - Evaluate personal fitness plan and reflect on ways to improve</t>
  </si>
  <si>
    <t>4 - Perform/implement personal fitness plan</t>
  </si>
  <si>
    <t>A - Demonstrate how body composition relates to your own physical self</t>
  </si>
  <si>
    <t>B - Promote healthy ways to effectively maintain an appropriate weight</t>
  </si>
  <si>
    <t>5 - Clarify myths from facts related to body composition</t>
  </si>
  <si>
    <t>4 - Evaluates the benefits of body composition</t>
  </si>
  <si>
    <t>3 - Able to connect how body composition relates to physical self</t>
  </si>
  <si>
    <t>2 - Shows understanding of what body composition is</t>
  </si>
  <si>
    <t>1 - Does not understand what body composition is</t>
  </si>
  <si>
    <t>5 - Apply healthy methods to effectively maintain an appropriate weight</t>
  </si>
  <si>
    <t>4 - Categorize a variety of methods to effectively maintain and lose weight</t>
  </si>
  <si>
    <t>3 - Describe healthy and dangerous ways to lose weight</t>
  </si>
  <si>
    <t>2 - Express 3 ways of maintaining a healthy body weight</t>
  </si>
  <si>
    <t>1 - No understanding of what healthy weight management is</t>
  </si>
  <si>
    <t>B - Understand and apply the FITT principle</t>
  </si>
  <si>
    <t>5 - Can exceed 10 minutes of vigorous activity</t>
  </si>
  <si>
    <t>4 - Can perform 10 minutes</t>
  </si>
  <si>
    <t>3 - Can perform 8 minutes or more</t>
  </si>
  <si>
    <t>2 - Can perform 6 minutes or more</t>
  </si>
  <si>
    <t>1 - Can perform 4 minutes or more</t>
  </si>
  <si>
    <t>5 - Demonstrates an understanding of 4 FITT principles</t>
  </si>
  <si>
    <t>4 - Demonstrates an understanding of 3 FITT principles</t>
  </si>
  <si>
    <t>3 - Demonstrates an understanding of 2 FITT principles</t>
  </si>
  <si>
    <t>2 - Demonstrates an understanding of 1 FITT principle</t>
  </si>
  <si>
    <t>3 - Develop a personal fitness plan with all four FITT principles</t>
  </si>
  <si>
    <t>2 - Develop a personal fitness plan with 2 or more FITT principles</t>
  </si>
  <si>
    <t>A - Identify major muscle groups</t>
  </si>
  <si>
    <t>B - Creation and implementation of routine to improve muscular strength</t>
  </si>
  <si>
    <t>C - Identify safety guidelines to safe and effective muscular strength development</t>
  </si>
  <si>
    <t>5 - Can identify 5 major muscle groups</t>
  </si>
  <si>
    <t>4 - Can identify 4 major muscle groups</t>
  </si>
  <si>
    <t>3 - Identify 3 strategies to improve muscular strength</t>
  </si>
  <si>
    <t>2 - Identify 2 strategies to improve muscular strength</t>
  </si>
  <si>
    <t>1 - Unable to identify any strategies to improve muscular strength</t>
  </si>
  <si>
    <t>3 - Can identify 3 major muscle groups</t>
  </si>
  <si>
    <t>2 - Can identify 2 major muscle groups</t>
  </si>
  <si>
    <t>1 - Unable to identify any muscles</t>
  </si>
  <si>
    <t>5 - Discuss and implement exercises to develop muscular strength</t>
  </si>
  <si>
    <t>4 - Identify 4 strategies to improve muscular strength</t>
  </si>
  <si>
    <t>5 - Correctly uses at least 5 exercises in routine</t>
  </si>
  <si>
    <t>4 - Correctly uses at least 4 exercises in routine</t>
  </si>
  <si>
    <t>3 - Correctly uses at least 3 exercises in routine</t>
  </si>
  <si>
    <t>2 - Correctly uses at least 2 exercises in routine</t>
  </si>
  <si>
    <t>1 - Cannot correctly identify any safety guidelines</t>
  </si>
  <si>
    <t>A - Distinguish between skill related and health related fitness</t>
  </si>
  <si>
    <t>B - Demonstrate the connection between health related and skill related fitness</t>
  </si>
  <si>
    <t>C - Complete teacher designed circuit with skill and health related fitness</t>
  </si>
  <si>
    <t>5 - Can make 4 or more connections</t>
  </si>
  <si>
    <t>4 - Can make 3 connections</t>
  </si>
  <si>
    <t>3 - Can make 2 connections</t>
  </si>
  <si>
    <t>2 - Can make 1 connection between health and skill related</t>
  </si>
  <si>
    <t>1 - Cannot make the distinction between skill or health related fitness</t>
  </si>
  <si>
    <t>5 - 3 or more connections</t>
  </si>
  <si>
    <t>4 - 2 or more connections</t>
  </si>
  <si>
    <t>3 - Can demonstrate 1 connection between health and skill related fitness</t>
  </si>
  <si>
    <t>2 - Can identify but cannot perform</t>
  </si>
  <si>
    <t>1 - Cannot demonstrate any activity that connects health and skill related fitness</t>
  </si>
  <si>
    <t>5 - Completes all circuits at a personally challenging level</t>
  </si>
  <si>
    <t>4 - Completes all circuits with no difficulty</t>
  </si>
  <si>
    <t>3 - Makes attempt to complete circuit</t>
  </si>
  <si>
    <t>1 - Makes no attempt to complete circuit</t>
  </si>
  <si>
    <t>A - Demonstrate progression towards complex locomotor skills</t>
  </si>
  <si>
    <t>B - Demonstrate progression towards complex non-locomotor skills</t>
  </si>
  <si>
    <t>C - Demonstrate progression  towards complex manipulative skills</t>
  </si>
  <si>
    <t>5 - Can demonstrate and communicate more than 2 performance cues</t>
  </si>
  <si>
    <t>4 - Can demonstrate and communicate at least 2 performance cues</t>
  </si>
  <si>
    <t>2 - Can communicate but not demonstrate skills</t>
  </si>
  <si>
    <t>1 - Cannot demonstrate skills</t>
  </si>
  <si>
    <t>3 - Can demonstrate but not communicate skills</t>
  </si>
  <si>
    <t>A - Demonstrate progression towards complex manipulative skills</t>
  </si>
  <si>
    <t>5 - Can communicate and demonstrate at game speed</t>
  </si>
  <si>
    <t>4 - Can demonstrate and communicate complex sending movement</t>
  </si>
  <si>
    <t>3 - Can demonstrate complex sending movement</t>
  </si>
  <si>
    <t>2 - Explore performance skills to complex sending movement</t>
  </si>
  <si>
    <t>1 - Cannot apply any performance skills to complex sending movement</t>
  </si>
  <si>
    <t>A - Force Production</t>
  </si>
  <si>
    <t>C - Resistance</t>
  </si>
  <si>
    <t>3 - Communicate through movement an understanding of force production</t>
  </si>
  <si>
    <t>2 - Explore through movement an understanding of force production</t>
  </si>
  <si>
    <t>1 - Cannot demonstrate/communicate through movement an understanding of force production</t>
  </si>
  <si>
    <t>3 - Communicate through movement an understanding of force absorption</t>
  </si>
  <si>
    <t>2 - Explore through movement an understanding of force absorption</t>
  </si>
  <si>
    <t>1 - Cannot demonstrate/communicate through movement an understanding of force absorption</t>
  </si>
  <si>
    <t>B - Force Absorption</t>
  </si>
  <si>
    <t>5 - Examine principles for improvement of force production</t>
  </si>
  <si>
    <t>5 - Examine principles for improvement of force absorption</t>
  </si>
  <si>
    <t>5 - Examine principles for improvement of resistance</t>
  </si>
  <si>
    <t>4 - Apply through movement an understanding of resistance</t>
  </si>
  <si>
    <t>4 - Apply through movement an understanding of force absorption</t>
  </si>
  <si>
    <t>4 - Apply through movement an understanding of force production</t>
  </si>
  <si>
    <t>3 - Communicate through movement an understanding of resistance</t>
  </si>
  <si>
    <t>2 - Explore through movement an understanding of resistance</t>
  </si>
  <si>
    <t>1 - Cannot demonstrate/communicate through movement an understanding of resistance</t>
  </si>
  <si>
    <t>A - Understand rules and terminology associated with specific games</t>
  </si>
  <si>
    <t>B - Demonstrate skillful movement concepts in territorial/invasive games</t>
  </si>
  <si>
    <t>C - Demonstrate skillful movement concepts in target games</t>
  </si>
  <si>
    <t>3 - Be able to provide 2 sport specific rules related to game</t>
  </si>
  <si>
    <t>5 - Be able to provide more than 3 sports specific rules/terminology related to game</t>
  </si>
  <si>
    <t>2 - Be able to give basic outline of game objectives</t>
  </si>
  <si>
    <t>1 - Recognize game but cannot state rules or terminology</t>
  </si>
  <si>
    <t>5 - Demonstrate skillful movement in 3 or more territorial/invasive games</t>
  </si>
  <si>
    <t>4 - Demonstrate skillful movement in 2 territorial/invasive games</t>
  </si>
  <si>
    <t>2 - Attempts to execute movement skills in territorial/invasive games</t>
  </si>
  <si>
    <t>1 - Cannot perform movements</t>
  </si>
  <si>
    <t>5 - Demonstrate skillful movement in 3 or more target games</t>
  </si>
  <si>
    <t>4 - Demonstrate skillful movement in 2 target games</t>
  </si>
  <si>
    <t>2 - Attempts to execute movement skills in target games</t>
  </si>
  <si>
    <t>4 - Be able to provide 3 specific rules/terminology related to game</t>
  </si>
  <si>
    <t>3 - Recognize the difference of movement in territorial/invasive games</t>
  </si>
  <si>
    <t>3 - Recognize the difference of movement in target games</t>
  </si>
  <si>
    <t>A - Make situational decisions in a variety of target games</t>
  </si>
  <si>
    <t>B - Make situational decisions in a variety of territorial/invasive games</t>
  </si>
  <si>
    <t>C - Make situational decisions in a variety of low organizational/cooperative games</t>
  </si>
  <si>
    <t>5 - Make revisions to strategy to improve team play</t>
  </si>
  <si>
    <t>3 - Make decision for yourself to advance individual performance</t>
  </si>
  <si>
    <t>2 - Attempts to make decision but cannot execute</t>
  </si>
  <si>
    <t>1 - Cannot make decision for self or others</t>
  </si>
  <si>
    <t>4 - Make decisions for self and others to advance team performance</t>
  </si>
  <si>
    <t>A - Apply controlled movement in alternate environment activities</t>
  </si>
  <si>
    <t>B - Apply controlled movement in body management activities</t>
  </si>
  <si>
    <t>5 - Create and perform basic movements for alternate environment activities</t>
  </si>
  <si>
    <t>3 - Model the basic movements for alternate environment activities</t>
  </si>
  <si>
    <t>1 - No attempt of basic movements for alternate environment activities</t>
  </si>
  <si>
    <t>4 - Create or perform basic movement for alternate environment activities</t>
  </si>
  <si>
    <t>2 - Attempt basic movments for alternate environment activities</t>
  </si>
  <si>
    <t>A - Volunteering</t>
  </si>
  <si>
    <t>5 - Re-evaluate and make adjustments to planning and carrying out the activity</t>
  </si>
  <si>
    <t>4 - Effectively involved in the planning and implementing of the activity</t>
  </si>
  <si>
    <t>3 - Help plan and assist in planning of activity</t>
  </si>
  <si>
    <t>2 - Involved only when delegated or instructed</t>
  </si>
  <si>
    <t>1 - Not involved in the planning or implementing of activity</t>
  </si>
  <si>
    <t>A - Analyze the attributes and limitations of self and others in helping make decisions</t>
  </si>
  <si>
    <t>5 - Create strategies to be used by self and others for improvement</t>
  </si>
  <si>
    <t>4 - Understand and adapt to others abilities</t>
  </si>
  <si>
    <t>3 - Identify people have different abilities and recognize adaptations must be made</t>
  </si>
  <si>
    <t>2 - Recognize peoples' differences</t>
  </si>
  <si>
    <t>1 - Cannot recognize peoples' differences</t>
  </si>
  <si>
    <t>A - Apply safety guidelines to develop an appreciation on self and others</t>
  </si>
  <si>
    <t>5 - Propose a rationale for why given rules and guidelines exist</t>
  </si>
  <si>
    <t>4 - Demonstrate a willingness to follow the guidelines</t>
  </si>
  <si>
    <t>3 - Distinguish between guidelines and the rules</t>
  </si>
  <si>
    <t>2 - Does not understand guidelines and rules for fair play in game</t>
  </si>
  <si>
    <t>1 - Chooses to not follow safety guidelines</t>
  </si>
  <si>
    <t>A - Demonstrates a personal commitment to postive social behaviour while participating in and watching activities</t>
  </si>
  <si>
    <t>5 - Always demonstrates responsibility, involvement, self-control and caring for self and others</t>
  </si>
  <si>
    <t>4 - Often demonstrates responsibility, involvement, self-control and caring for self and others</t>
  </si>
  <si>
    <t>3 - Sometimes demonstrates responsibility, involvement, self-control and caring for self and others</t>
  </si>
  <si>
    <t>2 - Seldom demonstrates responsibility, involvement, self-control and caring for self and others</t>
  </si>
  <si>
    <t>1 - Has difficulty demonstrating responsibility, involvement, self-control and caring for self and others</t>
  </si>
  <si>
    <t>A - Examine and participate in historical cultural games</t>
  </si>
  <si>
    <t>5 - Research and present the development of a specific historical/cultural game</t>
  </si>
  <si>
    <t>4 - Demonstrate respect and honour cultural protocol while playing historical and cultural games</t>
  </si>
  <si>
    <t>3 - Willingly engage in historical cultural games</t>
  </si>
  <si>
    <t>2 - Is aware of a variety of historical/cultural activities</t>
  </si>
  <si>
    <t>1 - Doesn't respectfully engage in historical and cultural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</si>
</sst>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2" fontId="0" fillId="0" borderId="4" xfId="0" applyNumberFormat="1" applyFill="1" applyBorder="1" applyProtection="1">
      <protection locked="0"/>
    </xf>
    <xf numFmtId="1" fontId="1" fillId="0" borderId="8" xfId="0" applyNumberFormat="1" applyFont="1" applyFill="1" applyBorder="1" applyAlignment="1" applyProtection="1">
      <alignment horizontal="center" vertical="center"/>
    </xf>
    <xf numFmtId="1" fontId="1" fillId="0" borderId="9" xfId="0" applyNumberFormat="1" applyFont="1" applyFill="1" applyBorder="1" applyAlignment="1" applyProtection="1">
      <alignment horizontal="center" vertical="center"/>
    </xf>
    <xf numFmtId="1" fontId="1" fillId="0" borderId="10" xfId="0" applyNumberFormat="1" applyFont="1" applyFill="1" applyBorder="1" applyAlignment="1" applyProtection="1">
      <alignment horizontal="center" vertical="center"/>
    </xf>
    <xf numFmtId="2" fontId="0" fillId="0" borderId="11" xfId="0" applyNumberFormat="1" applyFill="1" applyBorder="1" applyProtection="1">
      <protection locked="0"/>
    </xf>
    <xf numFmtId="1" fontId="1" fillId="0" borderId="12" xfId="0" applyNumberFormat="1" applyFont="1" applyFill="1" applyBorder="1" applyAlignment="1" applyProtection="1">
      <alignment horizontal="center" vertical="center"/>
    </xf>
    <xf numFmtId="1" fontId="1" fillId="0" borderId="13" xfId="0" applyNumberFormat="1" applyFont="1" applyFill="1" applyBorder="1" applyAlignment="1" applyProtection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/>
    </xf>
    <xf numFmtId="1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1" fontId="0" fillId="0" borderId="0" xfId="0" applyNumberForma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/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0" fillId="0" borderId="4" xfId="0" applyNumberFormat="1" applyFill="1" applyBorder="1" applyProtection="1"/>
    <xf numFmtId="2" fontId="0" fillId="0" borderId="11" xfId="0" applyNumberFormat="1" applyFill="1" applyBorder="1" applyProtection="1"/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 vertical="center"/>
    </xf>
    <xf numFmtId="2" fontId="0" fillId="3" borderId="4" xfId="0" applyNumberFormat="1" applyFill="1" applyBorder="1" applyProtection="1">
      <protection locked="0"/>
    </xf>
    <xf numFmtId="1" fontId="1" fillId="3" borderId="8" xfId="0" applyNumberFormat="1" applyFont="1" applyFill="1" applyBorder="1" applyAlignment="1" applyProtection="1">
      <alignment horizontal="center" vertical="center"/>
    </xf>
    <xf numFmtId="1" fontId="1" fillId="3" borderId="9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Protection="1"/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center" vertical="center"/>
    </xf>
    <xf numFmtId="1" fontId="1" fillId="3" borderId="19" xfId="0" applyNumberFormat="1" applyFont="1" applyFill="1" applyBorder="1" applyAlignment="1" applyProtection="1">
      <alignment horizontal="center" vertical="center"/>
    </xf>
    <xf numFmtId="1" fontId="1" fillId="0" borderId="4" xfId="0" applyNumberFormat="1" applyFont="1" applyFill="1" applyBorder="1" applyAlignment="1" applyProtection="1">
      <alignment horizontal="center" vertical="center"/>
    </xf>
    <xf numFmtId="1" fontId="1" fillId="3" borderId="4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1" fontId="0" fillId="0" borderId="9" xfId="0" applyNumberFormat="1" applyFill="1" applyBorder="1" applyAlignment="1" applyProtection="1">
      <alignment horizontal="center" vertical="center"/>
      <protection locked="0"/>
    </xf>
    <xf numFmtId="1" fontId="0" fillId="0" borderId="13" xfId="0" applyNumberFormat="1" applyFill="1" applyBorder="1" applyAlignment="1" applyProtection="1">
      <alignment horizontal="center" vertic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Protection="1"/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</xf>
    <xf numFmtId="1" fontId="4" fillId="3" borderId="4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13" xfId="0" applyNumberFormat="1" applyFont="1" applyFill="1" applyBorder="1" applyAlignment="1" applyProtection="1">
      <alignment horizontal="center" vertical="center"/>
      <protection locked="0"/>
    </xf>
    <xf numFmtId="1" fontId="0" fillId="3" borderId="6" xfId="0" applyNumberFormat="1" applyFont="1" applyFill="1" applyBorder="1" applyAlignment="1" applyProtection="1">
      <alignment horizontal="center" vertical="center"/>
      <protection locked="0"/>
    </xf>
    <xf numFmtId="1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1" fontId="1" fillId="2" borderId="7" xfId="0" applyNumberFormat="1" applyFont="1" applyFill="1" applyBorder="1" applyAlignment="1" applyProtection="1">
      <alignment horizontal="center" vertical="center"/>
    </xf>
    <xf numFmtId="1" fontId="1" fillId="3" borderId="10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8" sqref="C28"/>
    </sheetView>
  </sheetViews>
  <sheetFormatPr defaultColWidth="10.875" defaultRowHeight="15.75" x14ac:dyDescent="0.25"/>
  <cols>
    <col min="1" max="1" width="20.625" style="2" customWidth="1"/>
    <col min="2" max="16" width="14.375" style="2" customWidth="1"/>
    <col min="17" max="16384" width="10.875" style="2"/>
  </cols>
  <sheetData>
    <row r="1" spans="1:16" ht="22.5" thickTop="1" thickBot="1" x14ac:dyDescent="0.3">
      <c r="A1" s="1"/>
      <c r="B1" s="34">
        <v>6.1</v>
      </c>
      <c r="C1" s="34">
        <v>6.2</v>
      </c>
      <c r="D1" s="34">
        <v>6.3</v>
      </c>
      <c r="E1" s="34">
        <v>6.4</v>
      </c>
      <c r="F1" s="34">
        <v>6.5</v>
      </c>
      <c r="G1" s="34">
        <v>6.6</v>
      </c>
      <c r="H1" s="34">
        <v>6.7</v>
      </c>
      <c r="I1" s="34">
        <v>6.8</v>
      </c>
      <c r="J1" s="34">
        <v>6.9</v>
      </c>
      <c r="K1" s="35">
        <v>6.1</v>
      </c>
      <c r="L1" s="35">
        <v>6.11</v>
      </c>
      <c r="M1" s="35">
        <v>6.12</v>
      </c>
      <c r="N1" s="35">
        <v>6.13</v>
      </c>
      <c r="O1" s="35">
        <v>6.14</v>
      </c>
      <c r="P1" s="36">
        <v>6.15</v>
      </c>
    </row>
    <row r="2" spans="1:16" ht="16.5" thickTop="1" x14ac:dyDescent="0.25">
      <c r="A2" s="37" t="s">
        <v>0</v>
      </c>
      <c r="B2" s="38" t="str">
        <f>'6.1'!J2</f>
        <v/>
      </c>
      <c r="C2" s="39" t="str">
        <f>'6.2'!F2</f>
        <v/>
      </c>
      <c r="D2" s="39" t="str">
        <f>'6.3'!H2</f>
        <v/>
      </c>
      <c r="E2" s="39" t="str">
        <f>'6.4'!H2</f>
        <v/>
      </c>
      <c r="F2" s="39" t="str">
        <f>'6.5'!H2</f>
        <v/>
      </c>
      <c r="G2" s="39" t="str">
        <f>'6.6'!D2</f>
        <v/>
      </c>
      <c r="H2" s="39" t="str">
        <f>'6.7'!H2</f>
        <v/>
      </c>
      <c r="I2" s="39" t="str">
        <f>'6.8'!H2</f>
        <v/>
      </c>
      <c r="J2" s="39" t="str">
        <f>'6.9'!H2</f>
        <v/>
      </c>
      <c r="K2" s="39" t="str">
        <f>'6.10'!F2</f>
        <v/>
      </c>
      <c r="L2" s="39" t="str">
        <f>'6.11'!D2</f>
        <v/>
      </c>
      <c r="M2" s="39" t="str">
        <f>'6.12'!D2</f>
        <v/>
      </c>
      <c r="N2" s="39" t="str">
        <f>'6.13'!D2</f>
        <v/>
      </c>
      <c r="O2" s="39" t="str">
        <f>'6.14'!D2</f>
        <v/>
      </c>
      <c r="P2" s="101" t="str">
        <f>'6.15'!D2</f>
        <v/>
      </c>
    </row>
    <row r="3" spans="1:16" x14ac:dyDescent="0.25">
      <c r="A3" s="3" t="s">
        <v>1</v>
      </c>
      <c r="B3" s="4" t="str">
        <f>'6.1'!J3</f>
        <v/>
      </c>
      <c r="C3" s="5" t="str">
        <f>'6.2'!F3</f>
        <v/>
      </c>
      <c r="D3" s="5" t="str">
        <f>'6.3'!H3</f>
        <v/>
      </c>
      <c r="E3" s="5" t="str">
        <f>'6.4'!H3</f>
        <v/>
      </c>
      <c r="F3" s="5" t="str">
        <f>'6.5'!H3</f>
        <v/>
      </c>
      <c r="G3" s="5" t="str">
        <f>'6.6'!D3</f>
        <v/>
      </c>
      <c r="H3" s="5" t="str">
        <f>'6.7'!H3</f>
        <v/>
      </c>
      <c r="I3" s="5" t="str">
        <f>'6.8'!H3</f>
        <v/>
      </c>
      <c r="J3" s="5" t="str">
        <f>'6.9'!H3</f>
        <v/>
      </c>
      <c r="K3" s="5" t="str">
        <f>'6.10'!F3</f>
        <v/>
      </c>
      <c r="L3" s="5" t="str">
        <f>'6.11'!D3</f>
        <v/>
      </c>
      <c r="M3" s="5" t="str">
        <f>'6.12'!D3</f>
        <v/>
      </c>
      <c r="N3" s="5" t="str">
        <f>'6.13'!D3</f>
        <v/>
      </c>
      <c r="O3" s="5" t="str">
        <f>'6.14'!D3</f>
        <v/>
      </c>
      <c r="P3" s="6" t="str">
        <f>'6.15'!D3</f>
        <v/>
      </c>
    </row>
    <row r="4" spans="1:16" x14ac:dyDescent="0.25">
      <c r="A4" s="40" t="s">
        <v>2</v>
      </c>
      <c r="B4" s="41" t="str">
        <f>'6.1'!J4</f>
        <v/>
      </c>
      <c r="C4" s="42" t="str">
        <f>'6.2'!F4</f>
        <v/>
      </c>
      <c r="D4" s="42" t="str">
        <f>'6.3'!H4</f>
        <v/>
      </c>
      <c r="E4" s="42" t="str">
        <f>'6.4'!H4</f>
        <v/>
      </c>
      <c r="F4" s="42" t="str">
        <f>'6.5'!H4</f>
        <v/>
      </c>
      <c r="G4" s="42" t="str">
        <f>'6.6'!D4</f>
        <v/>
      </c>
      <c r="H4" s="42" t="str">
        <f>'6.7'!H4</f>
        <v/>
      </c>
      <c r="I4" s="42" t="str">
        <f>'6.8'!H4</f>
        <v/>
      </c>
      <c r="J4" s="42" t="str">
        <f>'6.9'!H4</f>
        <v/>
      </c>
      <c r="K4" s="42" t="str">
        <f>'6.10'!F4</f>
        <v/>
      </c>
      <c r="L4" s="42" t="str">
        <f>'6.11'!D4</f>
        <v/>
      </c>
      <c r="M4" s="42" t="str">
        <f>'6.12'!D4</f>
        <v/>
      </c>
      <c r="N4" s="42" t="str">
        <f>'6.13'!D4</f>
        <v/>
      </c>
      <c r="O4" s="42" t="str">
        <f>'6.14'!D4</f>
        <v/>
      </c>
      <c r="P4" s="102" t="str">
        <f>'6.15'!D4</f>
        <v/>
      </c>
    </row>
    <row r="5" spans="1:16" x14ac:dyDescent="0.25">
      <c r="A5" s="3" t="s">
        <v>3</v>
      </c>
      <c r="B5" s="4" t="str">
        <f>'6.1'!J5</f>
        <v/>
      </c>
      <c r="C5" s="5" t="str">
        <f>'6.2'!F5</f>
        <v/>
      </c>
      <c r="D5" s="5" t="str">
        <f>'6.3'!H5</f>
        <v/>
      </c>
      <c r="E5" s="5" t="str">
        <f>'6.4'!H5</f>
        <v/>
      </c>
      <c r="F5" s="5" t="str">
        <f>'6.5'!H5</f>
        <v/>
      </c>
      <c r="G5" s="5" t="str">
        <f>'6.6'!D5</f>
        <v/>
      </c>
      <c r="H5" s="5" t="str">
        <f>'6.7'!H5</f>
        <v/>
      </c>
      <c r="I5" s="5" t="str">
        <f>'6.8'!H5</f>
        <v/>
      </c>
      <c r="J5" s="5" t="str">
        <f>'6.9'!H5</f>
        <v/>
      </c>
      <c r="K5" s="5" t="str">
        <f>'6.10'!F5</f>
        <v/>
      </c>
      <c r="L5" s="5" t="str">
        <f>'6.11'!D5</f>
        <v/>
      </c>
      <c r="M5" s="5" t="str">
        <f>'6.12'!D5</f>
        <v/>
      </c>
      <c r="N5" s="5" t="str">
        <f>'6.13'!D5</f>
        <v/>
      </c>
      <c r="O5" s="5" t="str">
        <f>'6.14'!D5</f>
        <v/>
      </c>
      <c r="P5" s="6" t="str">
        <f>'6.15'!D5</f>
        <v/>
      </c>
    </row>
    <row r="6" spans="1:16" x14ac:dyDescent="0.25">
      <c r="A6" s="40" t="s">
        <v>4</v>
      </c>
      <c r="B6" s="41" t="str">
        <f>'6.1'!J6</f>
        <v/>
      </c>
      <c r="C6" s="42" t="str">
        <f>'6.2'!F6</f>
        <v/>
      </c>
      <c r="D6" s="42" t="str">
        <f>'6.3'!H6</f>
        <v/>
      </c>
      <c r="E6" s="42" t="str">
        <f>'6.4'!H6</f>
        <v/>
      </c>
      <c r="F6" s="42" t="str">
        <f>'6.5'!H6</f>
        <v/>
      </c>
      <c r="G6" s="42" t="str">
        <f>'6.6'!D6</f>
        <v/>
      </c>
      <c r="H6" s="42" t="str">
        <f>'6.7'!H6</f>
        <v/>
      </c>
      <c r="I6" s="42" t="str">
        <f>'6.8'!H6</f>
        <v/>
      </c>
      <c r="J6" s="42" t="str">
        <f>'6.9'!H6</f>
        <v/>
      </c>
      <c r="K6" s="42" t="str">
        <f>'6.10'!F6</f>
        <v/>
      </c>
      <c r="L6" s="42" t="str">
        <f>'6.11'!D6</f>
        <v/>
      </c>
      <c r="M6" s="42" t="str">
        <f>'6.12'!D6</f>
        <v/>
      </c>
      <c r="N6" s="42" t="str">
        <f>'6.13'!D6</f>
        <v/>
      </c>
      <c r="O6" s="42" t="str">
        <f>'6.14'!D6</f>
        <v/>
      </c>
      <c r="P6" s="102" t="str">
        <f>'6.15'!D6</f>
        <v/>
      </c>
    </row>
    <row r="7" spans="1:16" x14ac:dyDescent="0.25">
      <c r="A7" s="3" t="s">
        <v>5</v>
      </c>
      <c r="B7" s="4" t="str">
        <f>'6.1'!J7</f>
        <v/>
      </c>
      <c r="C7" s="5" t="str">
        <f>'6.2'!F7</f>
        <v/>
      </c>
      <c r="D7" s="5" t="str">
        <f>'6.3'!H7</f>
        <v/>
      </c>
      <c r="E7" s="5" t="str">
        <f>'6.4'!H7</f>
        <v/>
      </c>
      <c r="F7" s="5" t="str">
        <f>'6.5'!H7</f>
        <v/>
      </c>
      <c r="G7" s="5" t="str">
        <f>'6.6'!D7</f>
        <v/>
      </c>
      <c r="H7" s="5" t="str">
        <f>'6.7'!H7</f>
        <v/>
      </c>
      <c r="I7" s="5" t="str">
        <f>'6.8'!H7</f>
        <v/>
      </c>
      <c r="J7" s="5" t="str">
        <f>'6.9'!H7</f>
        <v/>
      </c>
      <c r="K7" s="5" t="str">
        <f>'6.10'!F7</f>
        <v/>
      </c>
      <c r="L7" s="5" t="str">
        <f>'6.11'!D7</f>
        <v/>
      </c>
      <c r="M7" s="5" t="str">
        <f>'6.12'!D7</f>
        <v/>
      </c>
      <c r="N7" s="5" t="str">
        <f>'6.13'!D7</f>
        <v/>
      </c>
      <c r="O7" s="5" t="str">
        <f>'6.14'!D7</f>
        <v/>
      </c>
      <c r="P7" s="6" t="str">
        <f>'6.15'!D7</f>
        <v/>
      </c>
    </row>
    <row r="8" spans="1:16" x14ac:dyDescent="0.25">
      <c r="A8" s="40" t="s">
        <v>6</v>
      </c>
      <c r="B8" s="41" t="str">
        <f>'6.1'!J8</f>
        <v/>
      </c>
      <c r="C8" s="42" t="str">
        <f>'6.2'!F8</f>
        <v/>
      </c>
      <c r="D8" s="42" t="str">
        <f>'6.3'!H8</f>
        <v/>
      </c>
      <c r="E8" s="42" t="str">
        <f>'6.4'!H8</f>
        <v/>
      </c>
      <c r="F8" s="42" t="str">
        <f>'6.5'!H8</f>
        <v/>
      </c>
      <c r="G8" s="42" t="str">
        <f>'6.6'!D8</f>
        <v/>
      </c>
      <c r="H8" s="42" t="str">
        <f>'6.7'!H8</f>
        <v/>
      </c>
      <c r="I8" s="42" t="str">
        <f>'6.8'!H8</f>
        <v/>
      </c>
      <c r="J8" s="42" t="str">
        <f>'6.9'!H8</f>
        <v/>
      </c>
      <c r="K8" s="42" t="str">
        <f>'6.10'!F8</f>
        <v/>
      </c>
      <c r="L8" s="42" t="str">
        <f>'6.11'!D8</f>
        <v/>
      </c>
      <c r="M8" s="42" t="str">
        <f>'6.12'!D8</f>
        <v/>
      </c>
      <c r="N8" s="42" t="str">
        <f>'6.13'!D8</f>
        <v/>
      </c>
      <c r="O8" s="42" t="str">
        <f>'6.14'!D8</f>
        <v/>
      </c>
      <c r="P8" s="102" t="str">
        <f>'6.15'!D8</f>
        <v/>
      </c>
    </row>
    <row r="9" spans="1:16" x14ac:dyDescent="0.25">
      <c r="A9" s="3" t="s">
        <v>7</v>
      </c>
      <c r="B9" s="4" t="str">
        <f>'6.1'!J9</f>
        <v/>
      </c>
      <c r="C9" s="5" t="str">
        <f>'6.2'!F9</f>
        <v/>
      </c>
      <c r="D9" s="5" t="str">
        <f>'6.3'!H9</f>
        <v/>
      </c>
      <c r="E9" s="5" t="str">
        <f>'6.4'!H9</f>
        <v/>
      </c>
      <c r="F9" s="5" t="str">
        <f>'6.5'!H9</f>
        <v/>
      </c>
      <c r="G9" s="5" t="str">
        <f>'6.6'!D9</f>
        <v/>
      </c>
      <c r="H9" s="5" t="str">
        <f>'6.7'!H9</f>
        <v/>
      </c>
      <c r="I9" s="5" t="str">
        <f>'6.8'!H9</f>
        <v/>
      </c>
      <c r="J9" s="5" t="str">
        <f>'6.9'!H9</f>
        <v/>
      </c>
      <c r="K9" s="5" t="str">
        <f>'6.10'!F9</f>
        <v/>
      </c>
      <c r="L9" s="5" t="str">
        <f>'6.11'!D9</f>
        <v/>
      </c>
      <c r="M9" s="5" t="str">
        <f>'6.12'!D9</f>
        <v/>
      </c>
      <c r="N9" s="5" t="str">
        <f>'6.13'!D9</f>
        <v/>
      </c>
      <c r="O9" s="5" t="str">
        <f>'6.14'!D9</f>
        <v/>
      </c>
      <c r="P9" s="6" t="str">
        <f>'6.15'!D9</f>
        <v/>
      </c>
    </row>
    <row r="10" spans="1:16" x14ac:dyDescent="0.25">
      <c r="A10" s="40" t="s">
        <v>8</v>
      </c>
      <c r="B10" s="41" t="str">
        <f>'6.1'!J10</f>
        <v/>
      </c>
      <c r="C10" s="42" t="str">
        <f>'6.2'!F10</f>
        <v/>
      </c>
      <c r="D10" s="42" t="str">
        <f>'6.3'!H10</f>
        <v/>
      </c>
      <c r="E10" s="42" t="str">
        <f>'6.4'!H10</f>
        <v/>
      </c>
      <c r="F10" s="42" t="str">
        <f>'6.5'!H10</f>
        <v/>
      </c>
      <c r="G10" s="42" t="str">
        <f>'6.6'!D10</f>
        <v/>
      </c>
      <c r="H10" s="42" t="str">
        <f>'6.7'!H10</f>
        <v/>
      </c>
      <c r="I10" s="42" t="str">
        <f>'6.8'!H10</f>
        <v/>
      </c>
      <c r="J10" s="42" t="str">
        <f>'6.9'!H10</f>
        <v/>
      </c>
      <c r="K10" s="42" t="str">
        <f>'6.10'!F10</f>
        <v/>
      </c>
      <c r="L10" s="42" t="str">
        <f>'6.11'!D10</f>
        <v/>
      </c>
      <c r="M10" s="42" t="str">
        <f>'6.12'!D10</f>
        <v/>
      </c>
      <c r="N10" s="42" t="str">
        <f>'6.13'!D10</f>
        <v/>
      </c>
      <c r="O10" s="42" t="str">
        <f>'6.14'!D10</f>
        <v/>
      </c>
      <c r="P10" s="102" t="str">
        <f>'6.15'!D10</f>
        <v/>
      </c>
    </row>
    <row r="11" spans="1:16" x14ac:dyDescent="0.25">
      <c r="A11" s="3" t="s">
        <v>9</v>
      </c>
      <c r="B11" s="4" t="str">
        <f>'6.1'!J11</f>
        <v/>
      </c>
      <c r="C11" s="5" t="str">
        <f>'6.2'!F11</f>
        <v/>
      </c>
      <c r="D11" s="5" t="str">
        <f>'6.3'!H11</f>
        <v/>
      </c>
      <c r="E11" s="5" t="str">
        <f>'6.4'!H11</f>
        <v/>
      </c>
      <c r="F11" s="5" t="str">
        <f>'6.5'!H11</f>
        <v/>
      </c>
      <c r="G11" s="5" t="str">
        <f>'6.6'!D11</f>
        <v/>
      </c>
      <c r="H11" s="5" t="str">
        <f>'6.7'!H11</f>
        <v/>
      </c>
      <c r="I11" s="5" t="str">
        <f>'6.8'!H11</f>
        <v/>
      </c>
      <c r="J11" s="5" t="str">
        <f>'6.9'!H11</f>
        <v/>
      </c>
      <c r="K11" s="5" t="str">
        <f>'6.10'!F11</f>
        <v/>
      </c>
      <c r="L11" s="5" t="str">
        <f>'6.11'!D11</f>
        <v/>
      </c>
      <c r="M11" s="5" t="str">
        <f>'6.12'!D11</f>
        <v/>
      </c>
      <c r="N11" s="5" t="str">
        <f>'6.13'!D11</f>
        <v/>
      </c>
      <c r="O11" s="5" t="str">
        <f>'6.14'!D11</f>
        <v/>
      </c>
      <c r="P11" s="6" t="str">
        <f>'6.15'!D11</f>
        <v/>
      </c>
    </row>
    <row r="12" spans="1:16" x14ac:dyDescent="0.25">
      <c r="A12" s="40" t="s">
        <v>10</v>
      </c>
      <c r="B12" s="41" t="str">
        <f>'6.1'!J12</f>
        <v/>
      </c>
      <c r="C12" s="42" t="str">
        <f>'6.2'!F12</f>
        <v/>
      </c>
      <c r="D12" s="42" t="str">
        <f>'6.3'!H12</f>
        <v/>
      </c>
      <c r="E12" s="42" t="str">
        <f>'6.4'!H12</f>
        <v/>
      </c>
      <c r="F12" s="42" t="str">
        <f>'6.5'!H12</f>
        <v/>
      </c>
      <c r="G12" s="42" t="str">
        <f>'6.6'!D12</f>
        <v/>
      </c>
      <c r="H12" s="42" t="str">
        <f>'6.7'!H12</f>
        <v/>
      </c>
      <c r="I12" s="42" t="str">
        <f>'6.8'!H12</f>
        <v/>
      </c>
      <c r="J12" s="42" t="str">
        <f>'6.9'!H12</f>
        <v/>
      </c>
      <c r="K12" s="42" t="str">
        <f>'6.10'!F12</f>
        <v/>
      </c>
      <c r="L12" s="42" t="str">
        <f>'6.11'!D12</f>
        <v/>
      </c>
      <c r="M12" s="42" t="str">
        <f>'6.12'!D12</f>
        <v/>
      </c>
      <c r="N12" s="42" t="str">
        <f>'6.13'!D12</f>
        <v/>
      </c>
      <c r="O12" s="42" t="str">
        <f>'6.14'!D12</f>
        <v/>
      </c>
      <c r="P12" s="102" t="str">
        <f>'6.15'!D12</f>
        <v/>
      </c>
    </row>
    <row r="13" spans="1:16" x14ac:dyDescent="0.25">
      <c r="A13" s="3" t="s">
        <v>11</v>
      </c>
      <c r="B13" s="4" t="str">
        <f>'6.1'!J13</f>
        <v/>
      </c>
      <c r="C13" s="5" t="str">
        <f>'6.2'!F13</f>
        <v/>
      </c>
      <c r="D13" s="5" t="str">
        <f>'6.3'!H13</f>
        <v/>
      </c>
      <c r="E13" s="5" t="str">
        <f>'6.4'!H13</f>
        <v/>
      </c>
      <c r="F13" s="5" t="str">
        <f>'6.5'!H13</f>
        <v/>
      </c>
      <c r="G13" s="5" t="str">
        <f>'6.6'!D13</f>
        <v/>
      </c>
      <c r="H13" s="5" t="str">
        <f>'6.7'!H13</f>
        <v/>
      </c>
      <c r="I13" s="5" t="str">
        <f>'6.8'!H13</f>
        <v/>
      </c>
      <c r="J13" s="5" t="str">
        <f>'6.9'!H13</f>
        <v/>
      </c>
      <c r="K13" s="5" t="str">
        <f>'6.10'!F13</f>
        <v/>
      </c>
      <c r="L13" s="5" t="str">
        <f>'6.11'!D13</f>
        <v/>
      </c>
      <c r="M13" s="5" t="str">
        <f>'6.12'!D13</f>
        <v/>
      </c>
      <c r="N13" s="5" t="str">
        <f>'6.13'!D13</f>
        <v/>
      </c>
      <c r="O13" s="5" t="str">
        <f>'6.14'!D13</f>
        <v/>
      </c>
      <c r="P13" s="6" t="str">
        <f>'6.15'!D13</f>
        <v/>
      </c>
    </row>
    <row r="14" spans="1:16" x14ac:dyDescent="0.25">
      <c r="A14" s="40" t="s">
        <v>12</v>
      </c>
      <c r="B14" s="41" t="str">
        <f>'6.1'!J14</f>
        <v/>
      </c>
      <c r="C14" s="42" t="str">
        <f>'6.2'!F14</f>
        <v/>
      </c>
      <c r="D14" s="42" t="str">
        <f>'6.3'!H14</f>
        <v/>
      </c>
      <c r="E14" s="42" t="str">
        <f>'6.4'!H14</f>
        <v/>
      </c>
      <c r="F14" s="42" t="str">
        <f>'6.5'!H14</f>
        <v/>
      </c>
      <c r="G14" s="42" t="str">
        <f>'6.6'!D14</f>
        <v/>
      </c>
      <c r="H14" s="42" t="str">
        <f>'6.7'!H14</f>
        <v/>
      </c>
      <c r="I14" s="42" t="str">
        <f>'6.8'!H14</f>
        <v/>
      </c>
      <c r="J14" s="42" t="str">
        <f>'6.9'!H14</f>
        <v/>
      </c>
      <c r="K14" s="42" t="str">
        <f>'6.10'!F14</f>
        <v/>
      </c>
      <c r="L14" s="42" t="str">
        <f>'6.11'!D14</f>
        <v/>
      </c>
      <c r="M14" s="42" t="str">
        <f>'6.12'!D14</f>
        <v/>
      </c>
      <c r="N14" s="42" t="str">
        <f>'6.13'!D14</f>
        <v/>
      </c>
      <c r="O14" s="42" t="str">
        <f>'6.14'!D14</f>
        <v/>
      </c>
      <c r="P14" s="102" t="str">
        <f>'6.15'!D14</f>
        <v/>
      </c>
    </row>
    <row r="15" spans="1:16" x14ac:dyDescent="0.25">
      <c r="A15" s="3" t="s">
        <v>13</v>
      </c>
      <c r="B15" s="4" t="str">
        <f>'6.1'!J15</f>
        <v/>
      </c>
      <c r="C15" s="5" t="str">
        <f>'6.2'!F15</f>
        <v/>
      </c>
      <c r="D15" s="5" t="str">
        <f>'6.3'!H15</f>
        <v/>
      </c>
      <c r="E15" s="5" t="str">
        <f>'6.4'!H15</f>
        <v/>
      </c>
      <c r="F15" s="5" t="str">
        <f>'6.5'!H15</f>
        <v/>
      </c>
      <c r="G15" s="5" t="str">
        <f>'6.6'!D15</f>
        <v/>
      </c>
      <c r="H15" s="5" t="str">
        <f>'6.7'!H15</f>
        <v/>
      </c>
      <c r="I15" s="5" t="str">
        <f>'6.8'!H15</f>
        <v/>
      </c>
      <c r="J15" s="5" t="str">
        <f>'6.9'!H15</f>
        <v/>
      </c>
      <c r="K15" s="5" t="str">
        <f>'6.10'!F15</f>
        <v/>
      </c>
      <c r="L15" s="5" t="str">
        <f>'6.11'!D15</f>
        <v/>
      </c>
      <c r="M15" s="5" t="str">
        <f>'6.12'!D15</f>
        <v/>
      </c>
      <c r="N15" s="5" t="str">
        <f>'6.13'!D15</f>
        <v/>
      </c>
      <c r="O15" s="5" t="str">
        <f>'6.14'!D15</f>
        <v/>
      </c>
      <c r="P15" s="6" t="str">
        <f>'6.15'!D15</f>
        <v/>
      </c>
    </row>
    <row r="16" spans="1:16" x14ac:dyDescent="0.25">
      <c r="A16" s="40" t="s">
        <v>14</v>
      </c>
      <c r="B16" s="41" t="str">
        <f>'6.1'!J16</f>
        <v/>
      </c>
      <c r="C16" s="42" t="str">
        <f>'6.2'!F16</f>
        <v/>
      </c>
      <c r="D16" s="42" t="str">
        <f>'6.3'!H16</f>
        <v/>
      </c>
      <c r="E16" s="42" t="str">
        <f>'6.4'!H16</f>
        <v/>
      </c>
      <c r="F16" s="42" t="str">
        <f>'6.5'!H16</f>
        <v/>
      </c>
      <c r="G16" s="42" t="str">
        <f>'6.6'!D16</f>
        <v/>
      </c>
      <c r="H16" s="42" t="str">
        <f>'6.7'!H16</f>
        <v/>
      </c>
      <c r="I16" s="42" t="str">
        <f>'6.8'!H16</f>
        <v/>
      </c>
      <c r="J16" s="42" t="str">
        <f>'6.9'!H16</f>
        <v/>
      </c>
      <c r="K16" s="42" t="str">
        <f>'6.10'!F16</f>
        <v/>
      </c>
      <c r="L16" s="42" t="str">
        <f>'6.11'!D16</f>
        <v/>
      </c>
      <c r="M16" s="42" t="str">
        <f>'6.12'!D16</f>
        <v/>
      </c>
      <c r="N16" s="42" t="str">
        <f>'6.13'!D16</f>
        <v/>
      </c>
      <c r="O16" s="42" t="str">
        <f>'6.14'!D16</f>
        <v/>
      </c>
      <c r="P16" s="102" t="str">
        <f>'6.15'!D16</f>
        <v/>
      </c>
    </row>
    <row r="17" spans="1:16" x14ac:dyDescent="0.25">
      <c r="A17" s="3" t="s">
        <v>15</v>
      </c>
      <c r="B17" s="4" t="str">
        <f>'6.1'!J17</f>
        <v/>
      </c>
      <c r="C17" s="5" t="str">
        <f>'6.2'!F17</f>
        <v/>
      </c>
      <c r="D17" s="5" t="str">
        <f>'6.3'!H17</f>
        <v/>
      </c>
      <c r="E17" s="5" t="str">
        <f>'6.4'!H17</f>
        <v/>
      </c>
      <c r="F17" s="5" t="str">
        <f>'6.5'!H17</f>
        <v/>
      </c>
      <c r="G17" s="5" t="str">
        <f>'6.6'!D17</f>
        <v/>
      </c>
      <c r="H17" s="5" t="str">
        <f>'6.7'!H17</f>
        <v/>
      </c>
      <c r="I17" s="5" t="str">
        <f>'6.8'!H17</f>
        <v/>
      </c>
      <c r="J17" s="5" t="str">
        <f>'6.9'!H17</f>
        <v/>
      </c>
      <c r="K17" s="5" t="str">
        <f>'6.10'!F17</f>
        <v/>
      </c>
      <c r="L17" s="5" t="str">
        <f>'6.11'!D17</f>
        <v/>
      </c>
      <c r="M17" s="5" t="str">
        <f>'6.12'!D17</f>
        <v/>
      </c>
      <c r="N17" s="5" t="str">
        <f>'6.13'!D17</f>
        <v/>
      </c>
      <c r="O17" s="5" t="str">
        <f>'6.14'!D17</f>
        <v/>
      </c>
      <c r="P17" s="6" t="str">
        <f>'6.15'!D17</f>
        <v/>
      </c>
    </row>
    <row r="18" spans="1:16" x14ac:dyDescent="0.25">
      <c r="A18" s="40" t="s">
        <v>16</v>
      </c>
      <c r="B18" s="41" t="str">
        <f>'6.1'!J18</f>
        <v/>
      </c>
      <c r="C18" s="42" t="str">
        <f>'6.2'!F18</f>
        <v/>
      </c>
      <c r="D18" s="42" t="str">
        <f>'6.3'!H18</f>
        <v/>
      </c>
      <c r="E18" s="42" t="str">
        <f>'6.4'!H18</f>
        <v/>
      </c>
      <c r="F18" s="42" t="str">
        <f>'6.5'!H18</f>
        <v/>
      </c>
      <c r="G18" s="42" t="str">
        <f>'6.6'!D18</f>
        <v/>
      </c>
      <c r="H18" s="42" t="str">
        <f>'6.7'!H18</f>
        <v/>
      </c>
      <c r="I18" s="42" t="str">
        <f>'6.8'!H18</f>
        <v/>
      </c>
      <c r="J18" s="42" t="str">
        <f>'6.9'!H18</f>
        <v/>
      </c>
      <c r="K18" s="42" t="str">
        <f>'6.10'!F18</f>
        <v/>
      </c>
      <c r="L18" s="42" t="str">
        <f>'6.11'!D18</f>
        <v/>
      </c>
      <c r="M18" s="42" t="str">
        <f>'6.12'!D18</f>
        <v/>
      </c>
      <c r="N18" s="42" t="str">
        <f>'6.13'!D18</f>
        <v/>
      </c>
      <c r="O18" s="42" t="str">
        <f>'6.14'!D18</f>
        <v/>
      </c>
      <c r="P18" s="102" t="str">
        <f>'6.15'!D18</f>
        <v/>
      </c>
    </row>
    <row r="19" spans="1:16" x14ac:dyDescent="0.25">
      <c r="A19" s="3" t="s">
        <v>17</v>
      </c>
      <c r="B19" s="4" t="str">
        <f>'6.1'!J19</f>
        <v/>
      </c>
      <c r="C19" s="5" t="str">
        <f>'6.2'!F19</f>
        <v/>
      </c>
      <c r="D19" s="5" t="str">
        <f>'6.3'!H19</f>
        <v/>
      </c>
      <c r="E19" s="5" t="str">
        <f>'6.4'!H19</f>
        <v/>
      </c>
      <c r="F19" s="5" t="str">
        <f>'6.5'!H19</f>
        <v/>
      </c>
      <c r="G19" s="5" t="str">
        <f>'6.6'!D19</f>
        <v/>
      </c>
      <c r="H19" s="5" t="str">
        <f>'6.7'!H19</f>
        <v/>
      </c>
      <c r="I19" s="5" t="str">
        <f>'6.8'!H19</f>
        <v/>
      </c>
      <c r="J19" s="5" t="str">
        <f>'6.9'!H19</f>
        <v/>
      </c>
      <c r="K19" s="5" t="str">
        <f>'6.10'!F19</f>
        <v/>
      </c>
      <c r="L19" s="5" t="str">
        <f>'6.11'!D19</f>
        <v/>
      </c>
      <c r="M19" s="5" t="str">
        <f>'6.12'!D19</f>
        <v/>
      </c>
      <c r="N19" s="5" t="str">
        <f>'6.13'!D19</f>
        <v/>
      </c>
      <c r="O19" s="5" t="str">
        <f>'6.14'!D19</f>
        <v/>
      </c>
      <c r="P19" s="6" t="str">
        <f>'6.15'!D19</f>
        <v/>
      </c>
    </row>
    <row r="20" spans="1:16" x14ac:dyDescent="0.25">
      <c r="A20" s="40" t="s">
        <v>18</v>
      </c>
      <c r="B20" s="41" t="str">
        <f>'6.1'!J20</f>
        <v/>
      </c>
      <c r="C20" s="42" t="str">
        <f>'6.2'!F20</f>
        <v/>
      </c>
      <c r="D20" s="42" t="str">
        <f>'6.3'!H20</f>
        <v/>
      </c>
      <c r="E20" s="42" t="str">
        <f>'6.4'!H20</f>
        <v/>
      </c>
      <c r="F20" s="42" t="str">
        <f>'6.5'!H20</f>
        <v/>
      </c>
      <c r="G20" s="42" t="str">
        <f>'6.6'!D20</f>
        <v/>
      </c>
      <c r="H20" s="42" t="str">
        <f>'6.7'!H20</f>
        <v/>
      </c>
      <c r="I20" s="42" t="str">
        <f>'6.8'!H20</f>
        <v/>
      </c>
      <c r="J20" s="42" t="str">
        <f>'6.9'!H20</f>
        <v/>
      </c>
      <c r="K20" s="42" t="str">
        <f>'6.10'!F20</f>
        <v/>
      </c>
      <c r="L20" s="42" t="str">
        <f>'6.11'!D20</f>
        <v/>
      </c>
      <c r="M20" s="42" t="str">
        <f>'6.12'!D20</f>
        <v/>
      </c>
      <c r="N20" s="42" t="str">
        <f>'6.13'!D20</f>
        <v/>
      </c>
      <c r="O20" s="42" t="str">
        <f>'6.14'!D20</f>
        <v/>
      </c>
      <c r="P20" s="102" t="str">
        <f>'6.15'!D20</f>
        <v/>
      </c>
    </row>
    <row r="21" spans="1:16" x14ac:dyDescent="0.25">
      <c r="A21" s="3" t="s">
        <v>19</v>
      </c>
      <c r="B21" s="4" t="str">
        <f>'6.1'!J21</f>
        <v/>
      </c>
      <c r="C21" s="5" t="str">
        <f>'6.2'!F21</f>
        <v/>
      </c>
      <c r="D21" s="5" t="str">
        <f>'6.3'!H21</f>
        <v/>
      </c>
      <c r="E21" s="5" t="str">
        <f>'6.4'!H21</f>
        <v/>
      </c>
      <c r="F21" s="5" t="str">
        <f>'6.5'!H21</f>
        <v/>
      </c>
      <c r="G21" s="5" t="str">
        <f>'6.6'!D21</f>
        <v/>
      </c>
      <c r="H21" s="5" t="str">
        <f>'6.7'!H21</f>
        <v/>
      </c>
      <c r="I21" s="5" t="str">
        <f>'6.8'!H21</f>
        <v/>
      </c>
      <c r="J21" s="5" t="str">
        <f>'6.9'!H21</f>
        <v/>
      </c>
      <c r="K21" s="5" t="str">
        <f>'6.10'!F21</f>
        <v/>
      </c>
      <c r="L21" s="5" t="str">
        <f>'6.11'!D21</f>
        <v/>
      </c>
      <c r="M21" s="5" t="str">
        <f>'6.12'!D21</f>
        <v/>
      </c>
      <c r="N21" s="5" t="str">
        <f>'6.13'!D21</f>
        <v/>
      </c>
      <c r="O21" s="5" t="str">
        <f>'6.14'!D21</f>
        <v/>
      </c>
      <c r="P21" s="6" t="str">
        <f>'6.15'!D21</f>
        <v/>
      </c>
    </row>
    <row r="22" spans="1:16" x14ac:dyDescent="0.25">
      <c r="A22" s="40" t="s">
        <v>20</v>
      </c>
      <c r="B22" s="41" t="str">
        <f>'6.1'!J22</f>
        <v/>
      </c>
      <c r="C22" s="42" t="str">
        <f>'6.2'!F22</f>
        <v/>
      </c>
      <c r="D22" s="42" t="str">
        <f>'6.3'!H22</f>
        <v/>
      </c>
      <c r="E22" s="42" t="str">
        <f>'6.4'!H22</f>
        <v/>
      </c>
      <c r="F22" s="42" t="str">
        <f>'6.5'!H22</f>
        <v/>
      </c>
      <c r="G22" s="42" t="str">
        <f>'6.6'!D22</f>
        <v/>
      </c>
      <c r="H22" s="42" t="str">
        <f>'6.7'!H22</f>
        <v/>
      </c>
      <c r="I22" s="42" t="str">
        <f>'6.8'!H22</f>
        <v/>
      </c>
      <c r="J22" s="42" t="str">
        <f>'6.9'!H22</f>
        <v/>
      </c>
      <c r="K22" s="42" t="str">
        <f>'6.10'!F22</f>
        <v/>
      </c>
      <c r="L22" s="42" t="str">
        <f>'6.11'!D22</f>
        <v/>
      </c>
      <c r="M22" s="42" t="str">
        <f>'6.12'!D22</f>
        <v/>
      </c>
      <c r="N22" s="42" t="str">
        <f>'6.13'!D22</f>
        <v/>
      </c>
      <c r="O22" s="42" t="str">
        <f>'6.14'!D22</f>
        <v/>
      </c>
      <c r="P22" s="102" t="str">
        <f>'6.15'!D22</f>
        <v/>
      </c>
    </row>
    <row r="23" spans="1:16" x14ac:dyDescent="0.25">
      <c r="A23" s="3" t="s">
        <v>21</v>
      </c>
      <c r="B23" s="4" t="str">
        <f>'6.1'!J23</f>
        <v/>
      </c>
      <c r="C23" s="5" t="str">
        <f>'6.2'!F23</f>
        <v/>
      </c>
      <c r="D23" s="5" t="str">
        <f>'6.3'!H23</f>
        <v/>
      </c>
      <c r="E23" s="5" t="str">
        <f>'6.4'!H23</f>
        <v/>
      </c>
      <c r="F23" s="5" t="str">
        <f>'6.5'!H23</f>
        <v/>
      </c>
      <c r="G23" s="5" t="str">
        <f>'6.6'!D23</f>
        <v/>
      </c>
      <c r="H23" s="5" t="str">
        <f>'6.7'!H23</f>
        <v/>
      </c>
      <c r="I23" s="5" t="str">
        <f>'6.8'!H23</f>
        <v/>
      </c>
      <c r="J23" s="5" t="str">
        <f>'6.9'!H23</f>
        <v/>
      </c>
      <c r="K23" s="5" t="str">
        <f>'6.10'!F23</f>
        <v/>
      </c>
      <c r="L23" s="5" t="str">
        <f>'6.11'!D23</f>
        <v/>
      </c>
      <c r="M23" s="5" t="str">
        <f>'6.12'!D23</f>
        <v/>
      </c>
      <c r="N23" s="5" t="str">
        <f>'6.13'!D23</f>
        <v/>
      </c>
      <c r="O23" s="5" t="str">
        <f>'6.14'!D23</f>
        <v/>
      </c>
      <c r="P23" s="6" t="str">
        <f>'6.15'!D23</f>
        <v/>
      </c>
    </row>
    <row r="24" spans="1:16" x14ac:dyDescent="0.25">
      <c r="A24" s="40" t="s">
        <v>22</v>
      </c>
      <c r="B24" s="41" t="str">
        <f>'6.1'!J24</f>
        <v/>
      </c>
      <c r="C24" s="42" t="str">
        <f>'6.2'!F24</f>
        <v/>
      </c>
      <c r="D24" s="42" t="str">
        <f>'6.3'!H24</f>
        <v/>
      </c>
      <c r="E24" s="42" t="str">
        <f>'6.4'!H24</f>
        <v/>
      </c>
      <c r="F24" s="42" t="str">
        <f>'6.5'!H24</f>
        <v/>
      </c>
      <c r="G24" s="42" t="str">
        <f>'6.6'!D24</f>
        <v/>
      </c>
      <c r="H24" s="42" t="str">
        <f>'6.7'!H24</f>
        <v/>
      </c>
      <c r="I24" s="42" t="str">
        <f>'6.8'!H24</f>
        <v/>
      </c>
      <c r="J24" s="42" t="str">
        <f>'6.9'!H24</f>
        <v/>
      </c>
      <c r="K24" s="42" t="str">
        <f>'6.10'!F24</f>
        <v/>
      </c>
      <c r="L24" s="42" t="str">
        <f>'6.11'!D24</f>
        <v/>
      </c>
      <c r="M24" s="42" t="str">
        <f>'6.12'!D24</f>
        <v/>
      </c>
      <c r="N24" s="42" t="str">
        <f>'6.13'!D24</f>
        <v/>
      </c>
      <c r="O24" s="42" t="str">
        <f>'6.14'!D24</f>
        <v/>
      </c>
      <c r="P24" s="102" t="str">
        <f>'6.15'!D24</f>
        <v/>
      </c>
    </row>
    <row r="25" spans="1:16" x14ac:dyDescent="0.25">
      <c r="A25" s="3" t="s">
        <v>23</v>
      </c>
      <c r="B25" s="4" t="str">
        <f>'6.1'!J25</f>
        <v/>
      </c>
      <c r="C25" s="5" t="str">
        <f>'6.2'!F25</f>
        <v/>
      </c>
      <c r="D25" s="5" t="str">
        <f>'6.3'!H25</f>
        <v/>
      </c>
      <c r="E25" s="5" t="str">
        <f>'6.4'!H25</f>
        <v/>
      </c>
      <c r="F25" s="5" t="str">
        <f>'6.5'!H25</f>
        <v/>
      </c>
      <c r="G25" s="5" t="str">
        <f>'6.6'!D25</f>
        <v/>
      </c>
      <c r="H25" s="5" t="str">
        <f>'6.7'!H25</f>
        <v/>
      </c>
      <c r="I25" s="5" t="str">
        <f>'6.8'!H25</f>
        <v/>
      </c>
      <c r="J25" s="5" t="str">
        <f>'6.9'!H25</f>
        <v/>
      </c>
      <c r="K25" s="5" t="str">
        <f>'6.10'!F25</f>
        <v/>
      </c>
      <c r="L25" s="5" t="str">
        <f>'6.11'!D25</f>
        <v/>
      </c>
      <c r="M25" s="5" t="str">
        <f>'6.12'!D25</f>
        <v/>
      </c>
      <c r="N25" s="5" t="str">
        <f>'6.13'!D25</f>
        <v/>
      </c>
      <c r="O25" s="5" t="str">
        <f>'6.14'!D25</f>
        <v/>
      </c>
      <c r="P25" s="6" t="str">
        <f>'6.15'!D25</f>
        <v/>
      </c>
    </row>
    <row r="26" spans="1:16" x14ac:dyDescent="0.25">
      <c r="A26" s="40" t="s">
        <v>24</v>
      </c>
      <c r="B26" s="41" t="str">
        <f>'6.1'!J26</f>
        <v/>
      </c>
      <c r="C26" s="42" t="str">
        <f>'6.2'!F26</f>
        <v/>
      </c>
      <c r="D26" s="42" t="str">
        <f>'6.3'!H26</f>
        <v/>
      </c>
      <c r="E26" s="42" t="str">
        <f>'6.4'!H26</f>
        <v/>
      </c>
      <c r="F26" s="42" t="str">
        <f>'6.5'!H26</f>
        <v/>
      </c>
      <c r="G26" s="42" t="str">
        <f>'6.6'!D26</f>
        <v/>
      </c>
      <c r="H26" s="42" t="str">
        <f>'6.7'!H26</f>
        <v/>
      </c>
      <c r="I26" s="42" t="str">
        <f>'6.8'!H26</f>
        <v/>
      </c>
      <c r="J26" s="42" t="str">
        <f>'6.9'!H26</f>
        <v/>
      </c>
      <c r="K26" s="42" t="str">
        <f>'6.10'!F26</f>
        <v/>
      </c>
      <c r="L26" s="42" t="str">
        <f>'6.11'!D26</f>
        <v/>
      </c>
      <c r="M26" s="42" t="str">
        <f>'6.12'!D26</f>
        <v/>
      </c>
      <c r="N26" s="42" t="str">
        <f>'6.13'!D26</f>
        <v/>
      </c>
      <c r="O26" s="42" t="str">
        <f>'6.14'!D26</f>
        <v/>
      </c>
      <c r="P26" s="102" t="str">
        <f>'6.15'!D26</f>
        <v/>
      </c>
    </row>
    <row r="27" spans="1:16" x14ac:dyDescent="0.25">
      <c r="A27" s="3" t="s">
        <v>25</v>
      </c>
      <c r="B27" s="4" t="str">
        <f>'6.1'!J27</f>
        <v/>
      </c>
      <c r="C27" s="5" t="str">
        <f>'6.2'!F27</f>
        <v/>
      </c>
      <c r="D27" s="5" t="str">
        <f>'6.3'!H27</f>
        <v/>
      </c>
      <c r="E27" s="5" t="str">
        <f>'6.4'!H27</f>
        <v/>
      </c>
      <c r="F27" s="5" t="str">
        <f>'6.5'!H27</f>
        <v/>
      </c>
      <c r="G27" s="5" t="str">
        <f>'6.6'!D27</f>
        <v/>
      </c>
      <c r="H27" s="5" t="str">
        <f>'6.7'!H27</f>
        <v/>
      </c>
      <c r="I27" s="5" t="str">
        <f>'6.8'!H27</f>
        <v/>
      </c>
      <c r="J27" s="5" t="str">
        <f>'6.9'!H27</f>
        <v/>
      </c>
      <c r="K27" s="5" t="str">
        <f>'6.10'!F27</f>
        <v/>
      </c>
      <c r="L27" s="5" t="str">
        <f>'6.11'!D27</f>
        <v/>
      </c>
      <c r="M27" s="5" t="str">
        <f>'6.12'!D27</f>
        <v/>
      </c>
      <c r="N27" s="5" t="str">
        <f>'6.13'!D27</f>
        <v/>
      </c>
      <c r="O27" s="5" t="str">
        <f>'6.14'!D27</f>
        <v/>
      </c>
      <c r="P27" s="6" t="str">
        <f>'6.15'!D27</f>
        <v/>
      </c>
    </row>
    <row r="28" spans="1:16" x14ac:dyDescent="0.25">
      <c r="A28" s="40" t="s">
        <v>26</v>
      </c>
      <c r="B28" s="41" t="str">
        <f>'6.1'!J28</f>
        <v/>
      </c>
      <c r="C28" s="42" t="str">
        <f>'6.2'!F28</f>
        <v/>
      </c>
      <c r="D28" s="42" t="str">
        <f>'6.3'!H28</f>
        <v/>
      </c>
      <c r="E28" s="42" t="str">
        <f>'6.4'!H28</f>
        <v/>
      </c>
      <c r="F28" s="42" t="str">
        <f>'6.5'!H28</f>
        <v/>
      </c>
      <c r="G28" s="42" t="str">
        <f>'6.6'!D28</f>
        <v/>
      </c>
      <c r="H28" s="42" t="str">
        <f>'6.7'!H28</f>
        <v/>
      </c>
      <c r="I28" s="42" t="str">
        <f>'6.8'!H28</f>
        <v/>
      </c>
      <c r="J28" s="42" t="str">
        <f>'6.9'!H28</f>
        <v/>
      </c>
      <c r="K28" s="42" t="str">
        <f>'6.10'!F28</f>
        <v/>
      </c>
      <c r="L28" s="42" t="str">
        <f>'6.11'!D28</f>
        <v/>
      </c>
      <c r="M28" s="42" t="str">
        <f>'6.12'!D28</f>
        <v/>
      </c>
      <c r="N28" s="42" t="str">
        <f>'6.13'!D28</f>
        <v/>
      </c>
      <c r="O28" s="42" t="str">
        <f>'6.14'!D28</f>
        <v/>
      </c>
      <c r="P28" s="102" t="str">
        <f>'6.15'!D28</f>
        <v/>
      </c>
    </row>
    <row r="29" spans="1:16" x14ac:dyDescent="0.25">
      <c r="A29" s="3" t="s">
        <v>27</v>
      </c>
      <c r="B29" s="4" t="str">
        <f>'6.1'!J29</f>
        <v/>
      </c>
      <c r="C29" s="5" t="str">
        <f>'6.2'!F29</f>
        <v/>
      </c>
      <c r="D29" s="5" t="str">
        <f>'6.3'!H29</f>
        <v/>
      </c>
      <c r="E29" s="5" t="str">
        <f>'6.4'!H29</f>
        <v/>
      </c>
      <c r="F29" s="5" t="str">
        <f>'6.5'!H29</f>
        <v/>
      </c>
      <c r="G29" s="5" t="str">
        <f>'6.6'!D29</f>
        <v/>
      </c>
      <c r="H29" s="5" t="str">
        <f>'6.7'!H29</f>
        <v/>
      </c>
      <c r="I29" s="5" t="str">
        <f>'6.8'!H29</f>
        <v/>
      </c>
      <c r="J29" s="5" t="str">
        <f>'6.9'!H29</f>
        <v/>
      </c>
      <c r="K29" s="5" t="str">
        <f>'6.10'!F29</f>
        <v/>
      </c>
      <c r="L29" s="5" t="str">
        <f>'6.11'!D29</f>
        <v/>
      </c>
      <c r="M29" s="5" t="str">
        <f>'6.12'!D29</f>
        <v/>
      </c>
      <c r="N29" s="5" t="str">
        <f>'6.13'!D29</f>
        <v/>
      </c>
      <c r="O29" s="5" t="str">
        <f>'6.14'!D29</f>
        <v/>
      </c>
      <c r="P29" s="6" t="str">
        <f>'6.15'!D29</f>
        <v/>
      </c>
    </row>
    <row r="30" spans="1:16" x14ac:dyDescent="0.25">
      <c r="A30" s="40" t="s">
        <v>28</v>
      </c>
      <c r="B30" s="41" t="str">
        <f>'6.1'!J30</f>
        <v/>
      </c>
      <c r="C30" s="42" t="str">
        <f>'6.2'!F30</f>
        <v/>
      </c>
      <c r="D30" s="42" t="str">
        <f>'6.3'!H30</f>
        <v/>
      </c>
      <c r="E30" s="42" t="str">
        <f>'6.4'!H30</f>
        <v/>
      </c>
      <c r="F30" s="42" t="str">
        <f>'6.5'!H30</f>
        <v/>
      </c>
      <c r="G30" s="42" t="str">
        <f>'6.6'!D30</f>
        <v/>
      </c>
      <c r="H30" s="42" t="str">
        <f>'6.7'!H30</f>
        <v/>
      </c>
      <c r="I30" s="42" t="str">
        <f>'6.8'!H30</f>
        <v/>
      </c>
      <c r="J30" s="42" t="str">
        <f>'6.9'!H30</f>
        <v/>
      </c>
      <c r="K30" s="42" t="str">
        <f>'6.10'!F30</f>
        <v/>
      </c>
      <c r="L30" s="42" t="str">
        <f>'6.11'!D30</f>
        <v/>
      </c>
      <c r="M30" s="42" t="str">
        <f>'6.12'!D30</f>
        <v/>
      </c>
      <c r="N30" s="42" t="str">
        <f>'6.13'!D30</f>
        <v/>
      </c>
      <c r="O30" s="42" t="str">
        <f>'6.14'!D30</f>
        <v/>
      </c>
      <c r="P30" s="102" t="str">
        <f>'6.15'!D30</f>
        <v/>
      </c>
    </row>
    <row r="31" spans="1:16" x14ac:dyDescent="0.25">
      <c r="A31" s="3" t="s">
        <v>29</v>
      </c>
      <c r="B31" s="4" t="str">
        <f>'6.1'!J31</f>
        <v/>
      </c>
      <c r="C31" s="5" t="str">
        <f>'6.2'!F31</f>
        <v/>
      </c>
      <c r="D31" s="5" t="str">
        <f>'6.3'!H31</f>
        <v/>
      </c>
      <c r="E31" s="5" t="str">
        <f>'6.4'!H31</f>
        <v/>
      </c>
      <c r="F31" s="5" t="str">
        <f>'6.5'!H31</f>
        <v/>
      </c>
      <c r="G31" s="5" t="str">
        <f>'6.6'!D31</f>
        <v/>
      </c>
      <c r="H31" s="5" t="str">
        <f>'6.7'!H31</f>
        <v/>
      </c>
      <c r="I31" s="5" t="str">
        <f>'6.8'!H31</f>
        <v/>
      </c>
      <c r="J31" s="5" t="str">
        <f>'6.9'!H31</f>
        <v/>
      </c>
      <c r="K31" s="5" t="str">
        <f>'6.10'!F31</f>
        <v/>
      </c>
      <c r="L31" s="5" t="str">
        <f>'6.11'!D31</f>
        <v/>
      </c>
      <c r="M31" s="5" t="str">
        <f>'6.12'!D31</f>
        <v/>
      </c>
      <c r="N31" s="5" t="str">
        <f>'6.13'!D31</f>
        <v/>
      </c>
      <c r="O31" s="5" t="str">
        <f>'6.14'!D31</f>
        <v/>
      </c>
      <c r="P31" s="6" t="str">
        <f>'6.15'!D31</f>
        <v/>
      </c>
    </row>
    <row r="32" spans="1:16" x14ac:dyDescent="0.25">
      <c r="A32" s="40" t="s">
        <v>30</v>
      </c>
      <c r="B32" s="41" t="str">
        <f>'6.1'!J32</f>
        <v/>
      </c>
      <c r="C32" s="42" t="str">
        <f>'6.2'!F32</f>
        <v/>
      </c>
      <c r="D32" s="42" t="str">
        <f>'6.3'!H32</f>
        <v/>
      </c>
      <c r="E32" s="42" t="str">
        <f>'6.4'!H32</f>
        <v/>
      </c>
      <c r="F32" s="42" t="str">
        <f>'6.5'!H32</f>
        <v/>
      </c>
      <c r="G32" s="42" t="str">
        <f>'6.6'!D32</f>
        <v/>
      </c>
      <c r="H32" s="42" t="str">
        <f>'6.7'!H32</f>
        <v/>
      </c>
      <c r="I32" s="42" t="str">
        <f>'6.8'!H32</f>
        <v/>
      </c>
      <c r="J32" s="42" t="str">
        <f>'6.9'!H32</f>
        <v/>
      </c>
      <c r="K32" s="42" t="str">
        <f>'6.10'!F32</f>
        <v/>
      </c>
      <c r="L32" s="42" t="str">
        <f>'6.11'!D32</f>
        <v/>
      </c>
      <c r="M32" s="42" t="str">
        <f>'6.12'!D32</f>
        <v/>
      </c>
      <c r="N32" s="42" t="str">
        <f>'6.13'!D32</f>
        <v/>
      </c>
      <c r="O32" s="42" t="str">
        <f>'6.14'!D32</f>
        <v/>
      </c>
      <c r="P32" s="102" t="str">
        <f>'6.15'!D32</f>
        <v/>
      </c>
    </row>
    <row r="33" spans="1:16" x14ac:dyDescent="0.25">
      <c r="A33" s="3" t="s">
        <v>31</v>
      </c>
      <c r="B33" s="4" t="str">
        <f>'6.1'!J33</f>
        <v/>
      </c>
      <c r="C33" s="5" t="str">
        <f>'6.2'!F33</f>
        <v/>
      </c>
      <c r="D33" s="5" t="str">
        <f>'6.3'!H33</f>
        <v/>
      </c>
      <c r="E33" s="5" t="str">
        <f>'6.4'!H33</f>
        <v/>
      </c>
      <c r="F33" s="5" t="str">
        <f>'6.5'!H33</f>
        <v/>
      </c>
      <c r="G33" s="5" t="str">
        <f>'6.6'!D33</f>
        <v/>
      </c>
      <c r="H33" s="5" t="str">
        <f>'6.7'!H33</f>
        <v/>
      </c>
      <c r="I33" s="5" t="str">
        <f>'6.8'!H33</f>
        <v/>
      </c>
      <c r="J33" s="5" t="str">
        <f>'6.9'!H33</f>
        <v/>
      </c>
      <c r="K33" s="5" t="str">
        <f>'6.10'!F33</f>
        <v/>
      </c>
      <c r="L33" s="5" t="str">
        <f>'6.11'!D33</f>
        <v/>
      </c>
      <c r="M33" s="5" t="str">
        <f>'6.12'!D33</f>
        <v/>
      </c>
      <c r="N33" s="5" t="str">
        <f>'6.13'!D33</f>
        <v/>
      </c>
      <c r="O33" s="5" t="str">
        <f>'6.14'!D33</f>
        <v/>
      </c>
      <c r="P33" s="6" t="str">
        <f>'6.15'!D33</f>
        <v/>
      </c>
    </row>
    <row r="34" spans="1:16" x14ac:dyDescent="0.25">
      <c r="A34" s="40" t="s">
        <v>32</v>
      </c>
      <c r="B34" s="41" t="str">
        <f>'6.1'!J34</f>
        <v/>
      </c>
      <c r="C34" s="42" t="str">
        <f>'6.2'!F34</f>
        <v/>
      </c>
      <c r="D34" s="42" t="str">
        <f>'6.3'!H34</f>
        <v/>
      </c>
      <c r="E34" s="42" t="str">
        <f>'6.4'!H34</f>
        <v/>
      </c>
      <c r="F34" s="42" t="str">
        <f>'6.5'!H34</f>
        <v/>
      </c>
      <c r="G34" s="42" t="str">
        <f>'6.6'!D34</f>
        <v/>
      </c>
      <c r="H34" s="42" t="str">
        <f>'6.7'!H34</f>
        <v/>
      </c>
      <c r="I34" s="42" t="str">
        <f>'6.8'!H34</f>
        <v/>
      </c>
      <c r="J34" s="42" t="str">
        <f>'6.9'!H34</f>
        <v/>
      </c>
      <c r="K34" s="42" t="str">
        <f>'6.10'!F34</f>
        <v/>
      </c>
      <c r="L34" s="42" t="str">
        <f>'6.11'!D34</f>
        <v/>
      </c>
      <c r="M34" s="42" t="str">
        <f>'6.12'!D34</f>
        <v/>
      </c>
      <c r="N34" s="42" t="str">
        <f>'6.13'!D34</f>
        <v/>
      </c>
      <c r="O34" s="42" t="str">
        <f>'6.14'!D34</f>
        <v/>
      </c>
      <c r="P34" s="102" t="str">
        <f>'6.15'!D34</f>
        <v/>
      </c>
    </row>
    <row r="35" spans="1:16" x14ac:dyDescent="0.25">
      <c r="A35" s="3" t="s">
        <v>33</v>
      </c>
      <c r="B35" s="4" t="str">
        <f>'6.1'!J35</f>
        <v/>
      </c>
      <c r="C35" s="5" t="str">
        <f>'6.2'!F35</f>
        <v/>
      </c>
      <c r="D35" s="5" t="str">
        <f>'6.3'!H35</f>
        <v/>
      </c>
      <c r="E35" s="5" t="str">
        <f>'6.4'!H35</f>
        <v/>
      </c>
      <c r="F35" s="5" t="str">
        <f>'6.5'!H35</f>
        <v/>
      </c>
      <c r="G35" s="5" t="str">
        <f>'6.6'!D35</f>
        <v/>
      </c>
      <c r="H35" s="5" t="str">
        <f>'6.7'!H35</f>
        <v/>
      </c>
      <c r="I35" s="5" t="str">
        <f>'6.8'!H35</f>
        <v/>
      </c>
      <c r="J35" s="5" t="str">
        <f>'6.9'!H35</f>
        <v/>
      </c>
      <c r="K35" s="5" t="str">
        <f>'6.10'!F35</f>
        <v/>
      </c>
      <c r="L35" s="5" t="str">
        <f>'6.11'!D35</f>
        <v/>
      </c>
      <c r="M35" s="5" t="str">
        <f>'6.12'!D35</f>
        <v/>
      </c>
      <c r="N35" s="5" t="str">
        <f>'6.13'!D35</f>
        <v/>
      </c>
      <c r="O35" s="5" t="str">
        <f>'6.14'!D35</f>
        <v/>
      </c>
      <c r="P35" s="6" t="str">
        <f>'6.15'!D35</f>
        <v/>
      </c>
    </row>
    <row r="36" spans="1:16" x14ac:dyDescent="0.25">
      <c r="A36" s="40" t="s">
        <v>34</v>
      </c>
      <c r="B36" s="41" t="str">
        <f>'6.1'!J36</f>
        <v/>
      </c>
      <c r="C36" s="42" t="str">
        <f>'6.2'!F36</f>
        <v/>
      </c>
      <c r="D36" s="42" t="str">
        <f>'6.3'!H36</f>
        <v/>
      </c>
      <c r="E36" s="42" t="str">
        <f>'6.4'!H36</f>
        <v/>
      </c>
      <c r="F36" s="42" t="str">
        <f>'6.5'!H36</f>
        <v/>
      </c>
      <c r="G36" s="42" t="str">
        <f>'6.6'!D36</f>
        <v/>
      </c>
      <c r="H36" s="42" t="str">
        <f>'6.7'!H36</f>
        <v/>
      </c>
      <c r="I36" s="42" t="str">
        <f>'6.8'!H36</f>
        <v/>
      </c>
      <c r="J36" s="42" t="str">
        <f>'6.9'!H36</f>
        <v/>
      </c>
      <c r="K36" s="42" t="str">
        <f>'6.10'!F36</f>
        <v/>
      </c>
      <c r="L36" s="42" t="str">
        <f>'6.11'!D36</f>
        <v/>
      </c>
      <c r="M36" s="42" t="str">
        <f>'6.12'!D36</f>
        <v/>
      </c>
      <c r="N36" s="42" t="str">
        <f>'6.13'!D36</f>
        <v/>
      </c>
      <c r="O36" s="42" t="str">
        <f>'6.14'!D36</f>
        <v/>
      </c>
      <c r="P36" s="102" t="str">
        <f>'6.15'!D36</f>
        <v/>
      </c>
    </row>
    <row r="37" spans="1:16" x14ac:dyDescent="0.25">
      <c r="A37" s="3" t="s">
        <v>35</v>
      </c>
      <c r="B37" s="4" t="str">
        <f>'6.1'!J37</f>
        <v/>
      </c>
      <c r="C37" s="5" t="str">
        <f>'6.2'!F37</f>
        <v/>
      </c>
      <c r="D37" s="5" t="str">
        <f>'6.3'!H37</f>
        <v/>
      </c>
      <c r="E37" s="5" t="str">
        <f>'6.4'!H37</f>
        <v/>
      </c>
      <c r="F37" s="5" t="str">
        <f>'6.5'!H37</f>
        <v/>
      </c>
      <c r="G37" s="5" t="str">
        <f>'6.6'!D37</f>
        <v/>
      </c>
      <c r="H37" s="5" t="str">
        <f>'6.7'!H37</f>
        <v/>
      </c>
      <c r="I37" s="5" t="str">
        <f>'6.8'!H37</f>
        <v/>
      </c>
      <c r="J37" s="5" t="str">
        <f>'6.9'!H37</f>
        <v/>
      </c>
      <c r="K37" s="5" t="str">
        <f>'6.10'!F37</f>
        <v/>
      </c>
      <c r="L37" s="5" t="str">
        <f>'6.11'!D37</f>
        <v/>
      </c>
      <c r="M37" s="5" t="str">
        <f>'6.12'!D37</f>
        <v/>
      </c>
      <c r="N37" s="5" t="str">
        <f>'6.13'!D37</f>
        <v/>
      </c>
      <c r="O37" s="5" t="str">
        <f>'6.14'!D37</f>
        <v/>
      </c>
      <c r="P37" s="6" t="str">
        <f>'6.15'!D37</f>
        <v/>
      </c>
    </row>
    <row r="38" spans="1:16" x14ac:dyDescent="0.25">
      <c r="A38" s="40" t="s">
        <v>36</v>
      </c>
      <c r="B38" s="41" t="str">
        <f>'6.1'!J38</f>
        <v/>
      </c>
      <c r="C38" s="42" t="str">
        <f>'6.2'!F38</f>
        <v/>
      </c>
      <c r="D38" s="42" t="str">
        <f>'6.3'!H38</f>
        <v/>
      </c>
      <c r="E38" s="42" t="str">
        <f>'6.4'!H38</f>
        <v/>
      </c>
      <c r="F38" s="42" t="str">
        <f>'6.5'!H38</f>
        <v/>
      </c>
      <c r="G38" s="42" t="str">
        <f>'6.6'!D38</f>
        <v/>
      </c>
      <c r="H38" s="42" t="str">
        <f>'6.7'!H38</f>
        <v/>
      </c>
      <c r="I38" s="42" t="str">
        <f>'6.8'!H38</f>
        <v/>
      </c>
      <c r="J38" s="42" t="str">
        <f>'6.9'!H38</f>
        <v/>
      </c>
      <c r="K38" s="42" t="str">
        <f>'6.10'!F38</f>
        <v/>
      </c>
      <c r="L38" s="42" t="str">
        <f>'6.11'!D38</f>
        <v/>
      </c>
      <c r="M38" s="42" t="str">
        <f>'6.12'!D38</f>
        <v/>
      </c>
      <c r="N38" s="42" t="str">
        <f>'6.13'!D38</f>
        <v/>
      </c>
      <c r="O38" s="42" t="str">
        <f>'6.14'!D38</f>
        <v/>
      </c>
      <c r="P38" s="102" t="str">
        <f>'6.15'!D38</f>
        <v/>
      </c>
    </row>
    <row r="39" spans="1:16" x14ac:dyDescent="0.25">
      <c r="A39" s="3" t="s">
        <v>37</v>
      </c>
      <c r="B39" s="4" t="str">
        <f>'6.1'!J39</f>
        <v/>
      </c>
      <c r="C39" s="5" t="str">
        <f>'6.2'!F39</f>
        <v/>
      </c>
      <c r="D39" s="5" t="str">
        <f>'6.3'!H39</f>
        <v/>
      </c>
      <c r="E39" s="5" t="str">
        <f>'6.4'!H39</f>
        <v/>
      </c>
      <c r="F39" s="5" t="str">
        <f>'6.5'!H39</f>
        <v/>
      </c>
      <c r="G39" s="5" t="str">
        <f>'6.6'!D39</f>
        <v/>
      </c>
      <c r="H39" s="5" t="str">
        <f>'6.7'!H39</f>
        <v/>
      </c>
      <c r="I39" s="5" t="str">
        <f>'6.8'!H39</f>
        <v/>
      </c>
      <c r="J39" s="5" t="str">
        <f>'6.9'!H39</f>
        <v/>
      </c>
      <c r="K39" s="5" t="str">
        <f>'6.10'!F39</f>
        <v/>
      </c>
      <c r="L39" s="5" t="str">
        <f>'6.11'!D39</f>
        <v/>
      </c>
      <c r="M39" s="5" t="str">
        <f>'6.12'!D39</f>
        <v/>
      </c>
      <c r="N39" s="5" t="str">
        <f>'6.13'!D39</f>
        <v/>
      </c>
      <c r="O39" s="5" t="str">
        <f>'6.14'!D39</f>
        <v/>
      </c>
      <c r="P39" s="6" t="str">
        <f>'6.15'!D39</f>
        <v/>
      </c>
    </row>
    <row r="40" spans="1:16" x14ac:dyDescent="0.25">
      <c r="A40" s="40" t="s">
        <v>38</v>
      </c>
      <c r="B40" s="41" t="str">
        <f>'6.1'!J40</f>
        <v/>
      </c>
      <c r="C40" s="42" t="str">
        <f>'6.2'!F40</f>
        <v/>
      </c>
      <c r="D40" s="42" t="str">
        <f>'6.3'!H40</f>
        <v/>
      </c>
      <c r="E40" s="42" t="str">
        <f>'6.4'!H40</f>
        <v/>
      </c>
      <c r="F40" s="42" t="str">
        <f>'6.5'!H40</f>
        <v/>
      </c>
      <c r="G40" s="42" t="str">
        <f>'6.6'!D40</f>
        <v/>
      </c>
      <c r="H40" s="42" t="str">
        <f>'6.7'!H40</f>
        <v/>
      </c>
      <c r="I40" s="42" t="str">
        <f>'6.8'!H40</f>
        <v/>
      </c>
      <c r="J40" s="42" t="str">
        <f>'6.9'!H40</f>
        <v/>
      </c>
      <c r="K40" s="42" t="str">
        <f>'6.10'!F40</f>
        <v/>
      </c>
      <c r="L40" s="42" t="str">
        <f>'6.11'!D40</f>
        <v/>
      </c>
      <c r="M40" s="42" t="str">
        <f>'6.12'!D40</f>
        <v/>
      </c>
      <c r="N40" s="42" t="str">
        <f>'6.13'!D40</f>
        <v/>
      </c>
      <c r="O40" s="42" t="str">
        <f>'6.14'!D40</f>
        <v/>
      </c>
      <c r="P40" s="102" t="str">
        <f>'6.15'!D40</f>
        <v/>
      </c>
    </row>
    <row r="41" spans="1:16" ht="16.5" thickBot="1" x14ac:dyDescent="0.3">
      <c r="A41" s="7" t="s">
        <v>39</v>
      </c>
      <c r="B41" s="8" t="str">
        <f>'6.1'!J41</f>
        <v/>
      </c>
      <c r="C41" s="9" t="str">
        <f>'6.2'!F41</f>
        <v/>
      </c>
      <c r="D41" s="9" t="str">
        <f>'6.3'!H41</f>
        <v/>
      </c>
      <c r="E41" s="9" t="str">
        <f>'6.4'!H41</f>
        <v/>
      </c>
      <c r="F41" s="9" t="str">
        <f>'6.5'!H41</f>
        <v/>
      </c>
      <c r="G41" s="9" t="str">
        <f>'6.6'!D41</f>
        <v/>
      </c>
      <c r="H41" s="9" t="str">
        <f>'6.7'!H41</f>
        <v/>
      </c>
      <c r="I41" s="9" t="str">
        <f>'6.8'!H41</f>
        <v/>
      </c>
      <c r="J41" s="9" t="str">
        <f>'6.9'!H41</f>
        <v/>
      </c>
      <c r="K41" s="9" t="str">
        <f>'6.10'!F41</f>
        <v/>
      </c>
      <c r="L41" s="9" t="str">
        <f>'6.11'!D41</f>
        <v/>
      </c>
      <c r="M41" s="9" t="str">
        <f>'6.12'!D41</f>
        <v/>
      </c>
      <c r="N41" s="9" t="str">
        <f>'6.13'!D41</f>
        <v/>
      </c>
      <c r="O41" s="9" t="str">
        <f>'6.14'!D41</f>
        <v/>
      </c>
      <c r="P41" s="10" t="str">
        <f>'6.15'!D41</f>
        <v/>
      </c>
    </row>
    <row r="42" spans="1:16" ht="16.5" thickTop="1" x14ac:dyDescent="0.25"/>
  </sheetData>
  <sheetProtection sheet="1" objects="1" scenarios="1"/>
  <conditionalFormatting sqref="B2:P41">
    <cfRule type="cellIs" dxfId="0" priority="1" operator="lessThan">
      <formula>2</formula>
    </cfRule>
  </conditionalFormatting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9" sqref="B9"/>
    </sheetView>
  </sheetViews>
  <sheetFormatPr defaultColWidth="10.875" defaultRowHeight="15.75" x14ac:dyDescent="0.25"/>
  <cols>
    <col min="1" max="1" width="20.625" style="13" customWidth="1"/>
    <col min="2" max="2" width="55.625" style="14" bestFit="1" customWidth="1"/>
    <col min="3" max="3" width="10.875" style="13" hidden="1" customWidth="1"/>
    <col min="4" max="4" width="55.625" style="80" bestFit="1" customWidth="1"/>
    <col min="5" max="5" width="10.875" style="13" hidden="1" customWidth="1"/>
    <col min="6" max="6" width="55.625" style="44" bestFit="1" customWidth="1"/>
    <col min="7" max="7" width="10.875" style="21" hidden="1" customWidth="1"/>
    <col min="8" max="8" width="14.375" style="28" customWidth="1"/>
    <col min="9" max="9" width="9" style="79" customWidth="1"/>
    <col min="10" max="12" width="55.625" style="25" hidden="1" customWidth="1"/>
    <col min="13" max="13" width="100.125" style="79" bestFit="1" customWidth="1"/>
    <col min="14" max="14" width="53.625" style="79" bestFit="1" customWidth="1"/>
    <col min="15" max="17" width="10.875" style="79"/>
    <col min="18" max="28" width="10.875" style="20"/>
    <col min="29" max="16384" width="10.875" style="14"/>
  </cols>
  <sheetData>
    <row r="1" spans="1:17" s="11" customFormat="1" ht="32.1" customHeight="1" thickTop="1" thickBot="1" x14ac:dyDescent="0.3">
      <c r="A1" s="95">
        <v>6.9</v>
      </c>
      <c r="B1" s="55" t="s">
        <v>161</v>
      </c>
      <c r="C1" s="56"/>
      <c r="D1" s="55" t="s">
        <v>162</v>
      </c>
      <c r="E1" s="56"/>
      <c r="F1" s="55" t="s">
        <v>163</v>
      </c>
      <c r="G1" s="57"/>
      <c r="H1" s="58" t="s">
        <v>40</v>
      </c>
      <c r="I1" s="94"/>
      <c r="J1" s="29"/>
      <c r="K1" s="29"/>
      <c r="L1" s="29"/>
      <c r="M1" s="94"/>
      <c r="N1" s="94"/>
      <c r="O1" s="94"/>
      <c r="P1" s="94"/>
      <c r="Q1" s="94"/>
    </row>
    <row r="2" spans="1:17" s="14" customFormat="1" ht="16.5" thickTop="1" x14ac:dyDescent="0.25">
      <c r="A2" s="61" t="str">
        <f>'Front Page'!A2</f>
        <v>Student 1</v>
      </c>
      <c r="B2" s="62"/>
      <c r="C2" s="63" t="b">
        <f>IF(B2="5 - Make revisions to strategy to improve team play",5, IF(B2="4 - Make decisions for self and others to advance team performance",4, IF(B2="3 - Make decision for yourself to advance individual performance",3, IF(B2="2 - Attempts to make decision but cannot execute", 2, IF(B2="1 - Cannot make decision for self or others", 1)))))</f>
        <v>0</v>
      </c>
      <c r="D2" s="98"/>
      <c r="E2" s="63" t="b">
        <f>IF(D2="5 - Make revisions to strategy to improve team play",5, IF(D2="4 - Make decisions for self and others to advance team performance",4, IF(D2="3 - Make decision for yourself to advance individual performance",3, IF(D2="2 - Attempts to make decision but cannot execute", 2, IF(D2="1 - Cannot make decision for self or others", 1)))))</f>
        <v>0</v>
      </c>
      <c r="F2" s="83"/>
      <c r="G2" s="66" t="b">
        <f>IF(F2="5 - Make revisions to strategy to improve team play",5, IF(F2="4 - Make decisions for self and others to advance team performance",4, IF(F2="3 - Make decision for yourself to advance individual performance",3, IF(F2="2 - Attempts to make decision but cannot execute", 2, IF(F2="1 - Cannot make decision for self or others", 1)))))</f>
        <v>0</v>
      </c>
      <c r="H2" s="72" t="str">
        <f>IFERROR(AVERAGE(C2, E2, G2), "")</f>
        <v/>
      </c>
      <c r="I2" s="77"/>
      <c r="J2" s="23" t="s">
        <v>164</v>
      </c>
      <c r="K2" s="23" t="s">
        <v>164</v>
      </c>
      <c r="L2" s="23" t="s">
        <v>164</v>
      </c>
      <c r="M2" s="79"/>
      <c r="N2" s="79"/>
      <c r="O2" s="79"/>
      <c r="P2" s="79"/>
      <c r="Q2" s="79"/>
    </row>
    <row r="3" spans="1:17" s="14" customFormat="1" x14ac:dyDescent="0.25">
      <c r="A3" s="32" t="str">
        <f>'Front Page'!A3</f>
        <v>Student 2</v>
      </c>
      <c r="B3" s="59"/>
      <c r="C3" s="48" t="b">
        <f t="shared" ref="C3:C41" si="0">IF(B3="5 - Make revisions to strategy to improve team play",5, IF(B3="4 - Make decisions for self and others to advance team performance",4, IF(B3="3 - Make decision for yourself to advance individual performance",3, IF(B3="2 - Attempts to make decision but cannot execute", 2, IF(B3="1 - Cannot make decision for self or others", 1)))))</f>
        <v>0</v>
      </c>
      <c r="D3" s="96"/>
      <c r="E3" s="48" t="b">
        <f t="shared" ref="E3:E41" si="1">IF(D3="5 - Make revisions to strategy to improve team play",5, IF(D3="4 - Make decisions for self and others to advance team performance",4, IF(D3="3 - Make decision for yourself to advance individual performance",3, IF(D3="2 - Attempts to make decision but cannot execute", 2, IF(D3="1 - Cannot make decision for self or others", 1)))))</f>
        <v>0</v>
      </c>
      <c r="F3" s="81"/>
      <c r="G3" s="53" t="b">
        <f t="shared" ref="G3:G41" si="2">IF(F3="5 - Make revisions to strategy to improve team play",5, IF(F3="4 - Make decisions for self and others to advance team performance",4, IF(F3="3 - Make decision for yourself to advance individual performance",3, IF(F3="2 - Attempts to make decision but cannot execute", 2, IF(F3="1 - Cannot make decision for self or others", 1)))))</f>
        <v>0</v>
      </c>
      <c r="H3" s="73" t="str">
        <f t="shared" ref="H3:H41" si="3">IFERROR(AVERAGE(C3, E3, G3), "")</f>
        <v/>
      </c>
      <c r="I3" s="77"/>
      <c r="J3" s="23" t="s">
        <v>168</v>
      </c>
      <c r="K3" s="23" t="s">
        <v>168</v>
      </c>
      <c r="L3" s="23" t="s">
        <v>168</v>
      </c>
      <c r="M3" s="79"/>
      <c r="N3" s="79"/>
      <c r="O3" s="79"/>
      <c r="P3" s="79"/>
      <c r="Q3" s="79"/>
    </row>
    <row r="4" spans="1:17" s="14" customFormat="1" x14ac:dyDescent="0.25">
      <c r="A4" s="61" t="str">
        <f>'Front Page'!A4</f>
        <v>Student 3</v>
      </c>
      <c r="B4" s="67"/>
      <c r="C4" s="68" t="b">
        <f t="shared" si="0"/>
        <v>0</v>
      </c>
      <c r="D4" s="99"/>
      <c r="E4" s="68" t="b">
        <f t="shared" si="1"/>
        <v>0</v>
      </c>
      <c r="F4" s="84"/>
      <c r="G4" s="71" t="b">
        <f t="shared" si="2"/>
        <v>0</v>
      </c>
      <c r="H4" s="74" t="str">
        <f t="shared" si="3"/>
        <v/>
      </c>
      <c r="I4" s="77"/>
      <c r="J4" s="23" t="s">
        <v>165</v>
      </c>
      <c r="K4" s="23" t="s">
        <v>165</v>
      </c>
      <c r="L4" s="23" t="s">
        <v>165</v>
      </c>
      <c r="M4" s="79"/>
      <c r="N4" s="79"/>
      <c r="O4" s="79"/>
      <c r="P4" s="79"/>
      <c r="Q4" s="79"/>
    </row>
    <row r="5" spans="1:17" s="14" customFormat="1" x14ac:dyDescent="0.25">
      <c r="A5" s="32" t="str">
        <f>'Front Page'!A5</f>
        <v>Student 4</v>
      </c>
      <c r="B5" s="59"/>
      <c r="C5" s="48" t="b">
        <f t="shared" si="0"/>
        <v>0</v>
      </c>
      <c r="D5" s="96"/>
      <c r="E5" s="48" t="b">
        <f t="shared" si="1"/>
        <v>0</v>
      </c>
      <c r="F5" s="81"/>
      <c r="G5" s="53" t="b">
        <f t="shared" si="2"/>
        <v>0</v>
      </c>
      <c r="H5" s="73" t="str">
        <f t="shared" si="3"/>
        <v/>
      </c>
      <c r="I5" s="77"/>
      <c r="J5" s="23" t="s">
        <v>166</v>
      </c>
      <c r="K5" s="23" t="s">
        <v>166</v>
      </c>
      <c r="L5" s="23" t="s">
        <v>166</v>
      </c>
      <c r="M5" s="79"/>
      <c r="N5" s="79"/>
      <c r="O5" s="79"/>
      <c r="P5" s="79"/>
      <c r="Q5" s="79"/>
    </row>
    <row r="6" spans="1:17" s="14" customFormat="1" x14ac:dyDescent="0.25">
      <c r="A6" s="61" t="str">
        <f>'Front Page'!A6</f>
        <v>Student 5</v>
      </c>
      <c r="B6" s="67"/>
      <c r="C6" s="68" t="b">
        <f t="shared" si="0"/>
        <v>0</v>
      </c>
      <c r="D6" s="99"/>
      <c r="E6" s="68" t="b">
        <f t="shared" si="1"/>
        <v>0</v>
      </c>
      <c r="F6" s="84"/>
      <c r="G6" s="71" t="b">
        <f t="shared" si="2"/>
        <v>0</v>
      </c>
      <c r="H6" s="74" t="str">
        <f t="shared" si="3"/>
        <v/>
      </c>
      <c r="I6" s="77"/>
      <c r="J6" s="23" t="s">
        <v>167</v>
      </c>
      <c r="K6" s="23" t="s">
        <v>167</v>
      </c>
      <c r="L6" s="23" t="s">
        <v>167</v>
      </c>
      <c r="M6" s="79"/>
      <c r="N6" s="79"/>
      <c r="O6" s="79"/>
      <c r="P6" s="79"/>
      <c r="Q6" s="79"/>
    </row>
    <row r="7" spans="1:17" s="14" customFormat="1" x14ac:dyDescent="0.25">
      <c r="A7" s="32" t="str">
        <f>'Front Page'!A7</f>
        <v>Student 6</v>
      </c>
      <c r="B7" s="59"/>
      <c r="C7" s="48" t="b">
        <f t="shared" si="0"/>
        <v>0</v>
      </c>
      <c r="D7" s="96"/>
      <c r="E7" s="48" t="b">
        <f t="shared" si="1"/>
        <v>0</v>
      </c>
      <c r="F7" s="81"/>
      <c r="G7" s="53" t="b">
        <f t="shared" si="2"/>
        <v>0</v>
      </c>
      <c r="H7" s="73" t="str">
        <f t="shared" si="3"/>
        <v/>
      </c>
      <c r="I7" s="77"/>
      <c r="J7" s="24"/>
      <c r="K7" s="25"/>
      <c r="L7" s="25"/>
      <c r="M7" s="79"/>
      <c r="N7" s="79"/>
      <c r="O7" s="79"/>
      <c r="P7" s="79"/>
      <c r="Q7" s="79"/>
    </row>
    <row r="8" spans="1:17" s="14" customFormat="1" x14ac:dyDescent="0.25">
      <c r="A8" s="61" t="str">
        <f>'Front Page'!A8</f>
        <v>Student 7</v>
      </c>
      <c r="B8" s="67"/>
      <c r="C8" s="68" t="b">
        <f t="shared" si="0"/>
        <v>0</v>
      </c>
      <c r="D8" s="99"/>
      <c r="E8" s="68" t="b">
        <f t="shared" si="1"/>
        <v>0</v>
      </c>
      <c r="F8" s="84"/>
      <c r="G8" s="71" t="b">
        <f t="shared" si="2"/>
        <v>0</v>
      </c>
      <c r="H8" s="74" t="str">
        <f t="shared" si="3"/>
        <v/>
      </c>
      <c r="I8" s="77"/>
      <c r="J8" s="24"/>
      <c r="K8" s="25"/>
      <c r="L8" s="25"/>
      <c r="M8" s="79"/>
      <c r="N8" s="79"/>
      <c r="O8" s="79"/>
      <c r="P8" s="79"/>
      <c r="Q8" s="79"/>
    </row>
    <row r="9" spans="1:17" s="14" customFormat="1" x14ac:dyDescent="0.25">
      <c r="A9" s="32" t="str">
        <f>'Front Page'!A9</f>
        <v>Student 8</v>
      </c>
      <c r="B9" s="59"/>
      <c r="C9" s="48" t="b">
        <f t="shared" si="0"/>
        <v>0</v>
      </c>
      <c r="D9" s="96"/>
      <c r="E9" s="48" t="b">
        <f t="shared" si="1"/>
        <v>0</v>
      </c>
      <c r="F9" s="81"/>
      <c r="G9" s="53" t="b">
        <f t="shared" si="2"/>
        <v>0</v>
      </c>
      <c r="H9" s="73" t="str">
        <f t="shared" si="3"/>
        <v/>
      </c>
      <c r="I9" s="77"/>
      <c r="J9" s="24"/>
      <c r="K9" s="25"/>
      <c r="L9" s="25"/>
      <c r="M9" s="79"/>
      <c r="N9" s="79"/>
      <c r="O9" s="79"/>
      <c r="P9" s="79"/>
      <c r="Q9" s="79"/>
    </row>
    <row r="10" spans="1:17" s="14" customFormat="1" x14ac:dyDescent="0.25">
      <c r="A10" s="61" t="str">
        <f>'Front Page'!A10</f>
        <v>Student 9</v>
      </c>
      <c r="B10" s="67"/>
      <c r="C10" s="68" t="b">
        <f t="shared" si="0"/>
        <v>0</v>
      </c>
      <c r="D10" s="99"/>
      <c r="E10" s="68" t="b">
        <f t="shared" si="1"/>
        <v>0</v>
      </c>
      <c r="F10" s="84"/>
      <c r="G10" s="71" t="b">
        <f t="shared" si="2"/>
        <v>0</v>
      </c>
      <c r="H10" s="74" t="str">
        <f t="shared" si="3"/>
        <v/>
      </c>
      <c r="I10" s="77"/>
      <c r="J10" s="24"/>
      <c r="K10" s="25"/>
      <c r="L10" s="25"/>
      <c r="M10" s="79"/>
      <c r="N10" s="79"/>
      <c r="O10" s="79"/>
      <c r="P10" s="79"/>
      <c r="Q10" s="79"/>
    </row>
    <row r="11" spans="1:17" s="14" customFormat="1" x14ac:dyDescent="0.25">
      <c r="A11" s="32" t="str">
        <f>'Front Page'!A11</f>
        <v>Student 10</v>
      </c>
      <c r="B11" s="59"/>
      <c r="C11" s="48" t="b">
        <f t="shared" si="0"/>
        <v>0</v>
      </c>
      <c r="D11" s="96"/>
      <c r="E11" s="48" t="b">
        <f t="shared" si="1"/>
        <v>0</v>
      </c>
      <c r="F11" s="81"/>
      <c r="G11" s="53" t="b">
        <f t="shared" si="2"/>
        <v>0</v>
      </c>
      <c r="H11" s="73" t="str">
        <f t="shared" si="3"/>
        <v/>
      </c>
      <c r="I11" s="77"/>
      <c r="J11" s="24"/>
      <c r="K11" s="25"/>
      <c r="L11" s="25"/>
      <c r="M11" s="79"/>
      <c r="N11" s="79"/>
      <c r="O11" s="79"/>
      <c r="P11" s="79"/>
      <c r="Q11" s="79"/>
    </row>
    <row r="12" spans="1:17" s="14" customFormat="1" x14ac:dyDescent="0.25">
      <c r="A12" s="61" t="str">
        <f>'Front Page'!A12</f>
        <v>Student 11</v>
      </c>
      <c r="B12" s="67"/>
      <c r="C12" s="68" t="b">
        <f t="shared" si="0"/>
        <v>0</v>
      </c>
      <c r="D12" s="99"/>
      <c r="E12" s="68" t="b">
        <f t="shared" si="1"/>
        <v>0</v>
      </c>
      <c r="F12" s="84"/>
      <c r="G12" s="71" t="b">
        <f t="shared" si="2"/>
        <v>0</v>
      </c>
      <c r="H12" s="74" t="str">
        <f t="shared" si="3"/>
        <v/>
      </c>
      <c r="I12" s="77"/>
      <c r="J12" s="24"/>
      <c r="K12" s="25"/>
      <c r="L12" s="25"/>
      <c r="M12" s="79"/>
      <c r="N12" s="79"/>
      <c r="O12" s="79"/>
      <c r="P12" s="79"/>
      <c r="Q12" s="79"/>
    </row>
    <row r="13" spans="1:17" s="14" customFormat="1" x14ac:dyDescent="0.25">
      <c r="A13" s="32" t="str">
        <f>'Front Page'!A13</f>
        <v>Student 12</v>
      </c>
      <c r="B13" s="59"/>
      <c r="C13" s="48" t="b">
        <f t="shared" si="0"/>
        <v>0</v>
      </c>
      <c r="D13" s="96"/>
      <c r="E13" s="48" t="b">
        <f t="shared" si="1"/>
        <v>0</v>
      </c>
      <c r="F13" s="81"/>
      <c r="G13" s="53" t="b">
        <f t="shared" si="2"/>
        <v>0</v>
      </c>
      <c r="H13" s="73" t="str">
        <f t="shared" si="3"/>
        <v/>
      </c>
      <c r="I13" s="77"/>
      <c r="J13" s="24"/>
      <c r="K13" s="25"/>
      <c r="L13" s="25"/>
      <c r="M13" s="79"/>
      <c r="N13" s="79"/>
      <c r="O13" s="79"/>
      <c r="P13" s="79"/>
      <c r="Q13" s="79"/>
    </row>
    <row r="14" spans="1:17" s="14" customFormat="1" x14ac:dyDescent="0.25">
      <c r="A14" s="61" t="str">
        <f>'Front Page'!A14</f>
        <v>Student 13</v>
      </c>
      <c r="B14" s="67"/>
      <c r="C14" s="68" t="b">
        <f t="shared" si="0"/>
        <v>0</v>
      </c>
      <c r="D14" s="99"/>
      <c r="E14" s="68" t="b">
        <f t="shared" si="1"/>
        <v>0</v>
      </c>
      <c r="F14" s="84"/>
      <c r="G14" s="71" t="b">
        <f t="shared" si="2"/>
        <v>0</v>
      </c>
      <c r="H14" s="74" t="str">
        <f t="shared" si="3"/>
        <v/>
      </c>
      <c r="I14" s="77"/>
      <c r="J14" s="24"/>
      <c r="K14" s="25"/>
      <c r="L14" s="25"/>
      <c r="M14" s="79"/>
      <c r="N14" s="79"/>
      <c r="O14" s="79"/>
      <c r="P14" s="79"/>
      <c r="Q14" s="79"/>
    </row>
    <row r="15" spans="1:17" s="14" customFormat="1" x14ac:dyDescent="0.25">
      <c r="A15" s="32" t="str">
        <f>'Front Page'!A15</f>
        <v>Student 14</v>
      </c>
      <c r="B15" s="59"/>
      <c r="C15" s="48" t="b">
        <f t="shared" si="0"/>
        <v>0</v>
      </c>
      <c r="D15" s="96"/>
      <c r="E15" s="48" t="b">
        <f t="shared" si="1"/>
        <v>0</v>
      </c>
      <c r="F15" s="81"/>
      <c r="G15" s="53" t="b">
        <f t="shared" si="2"/>
        <v>0</v>
      </c>
      <c r="H15" s="73" t="str">
        <f t="shared" si="3"/>
        <v/>
      </c>
      <c r="I15" s="77"/>
      <c r="J15" s="24"/>
      <c r="K15" s="25"/>
      <c r="L15" s="25"/>
      <c r="M15" s="79"/>
      <c r="N15" s="79"/>
      <c r="O15" s="79"/>
      <c r="P15" s="79"/>
      <c r="Q15" s="79"/>
    </row>
    <row r="16" spans="1:17" s="14" customFormat="1" x14ac:dyDescent="0.25">
      <c r="A16" s="61" t="str">
        <f>'Front Page'!A16</f>
        <v>Student 15</v>
      </c>
      <c r="B16" s="67"/>
      <c r="C16" s="68" t="b">
        <f t="shared" si="0"/>
        <v>0</v>
      </c>
      <c r="D16" s="99"/>
      <c r="E16" s="68" t="b">
        <f t="shared" si="1"/>
        <v>0</v>
      </c>
      <c r="F16" s="84"/>
      <c r="G16" s="71" t="b">
        <f t="shared" si="2"/>
        <v>0</v>
      </c>
      <c r="H16" s="74" t="str">
        <f t="shared" si="3"/>
        <v/>
      </c>
      <c r="I16" s="77"/>
      <c r="J16" s="24"/>
      <c r="K16" s="25"/>
      <c r="L16" s="25"/>
      <c r="M16" s="79"/>
      <c r="N16" s="79"/>
      <c r="O16" s="79"/>
      <c r="P16" s="79"/>
      <c r="Q16" s="79"/>
    </row>
    <row r="17" spans="1:17" s="14" customFormat="1" x14ac:dyDescent="0.25">
      <c r="A17" s="32" t="str">
        <f>'Front Page'!A17</f>
        <v>Student 16</v>
      </c>
      <c r="B17" s="59"/>
      <c r="C17" s="48" t="b">
        <f t="shared" si="0"/>
        <v>0</v>
      </c>
      <c r="D17" s="96"/>
      <c r="E17" s="48" t="b">
        <f t="shared" si="1"/>
        <v>0</v>
      </c>
      <c r="F17" s="81"/>
      <c r="G17" s="53" t="b">
        <f t="shared" si="2"/>
        <v>0</v>
      </c>
      <c r="H17" s="73" t="str">
        <f t="shared" si="3"/>
        <v/>
      </c>
      <c r="I17" s="77"/>
      <c r="J17" s="24"/>
      <c r="K17" s="26"/>
      <c r="L17" s="26"/>
      <c r="M17" s="80"/>
      <c r="N17" s="80"/>
      <c r="O17" s="80"/>
      <c r="P17" s="80"/>
      <c r="Q17" s="80"/>
    </row>
    <row r="18" spans="1:17" s="14" customFormat="1" x14ac:dyDescent="0.25">
      <c r="A18" s="61" t="str">
        <f>'Front Page'!A18</f>
        <v>Student 17</v>
      </c>
      <c r="B18" s="67"/>
      <c r="C18" s="68" t="b">
        <f t="shared" si="0"/>
        <v>0</v>
      </c>
      <c r="D18" s="99"/>
      <c r="E18" s="68" t="b">
        <f t="shared" si="1"/>
        <v>0</v>
      </c>
      <c r="F18" s="84"/>
      <c r="G18" s="71" t="b">
        <f t="shared" si="2"/>
        <v>0</v>
      </c>
      <c r="H18" s="74" t="str">
        <f t="shared" si="3"/>
        <v/>
      </c>
      <c r="I18" s="77"/>
      <c r="J18" s="24"/>
      <c r="K18" s="26"/>
      <c r="L18" s="26"/>
      <c r="M18" s="80"/>
      <c r="N18" s="80"/>
      <c r="O18" s="80"/>
      <c r="P18" s="80"/>
      <c r="Q18" s="80"/>
    </row>
    <row r="19" spans="1:17" s="14" customFormat="1" x14ac:dyDescent="0.25">
      <c r="A19" s="32" t="str">
        <f>'Front Page'!A19</f>
        <v>Student 18</v>
      </c>
      <c r="B19" s="59"/>
      <c r="C19" s="48" t="b">
        <f t="shared" si="0"/>
        <v>0</v>
      </c>
      <c r="D19" s="96"/>
      <c r="E19" s="48" t="b">
        <f t="shared" si="1"/>
        <v>0</v>
      </c>
      <c r="F19" s="81"/>
      <c r="G19" s="53" t="b">
        <f t="shared" si="2"/>
        <v>0</v>
      </c>
      <c r="H19" s="73" t="str">
        <f t="shared" si="3"/>
        <v/>
      </c>
      <c r="I19" s="77"/>
      <c r="J19" s="24"/>
      <c r="K19" s="26"/>
      <c r="L19" s="26"/>
      <c r="M19" s="80"/>
      <c r="N19" s="80"/>
      <c r="O19" s="80"/>
      <c r="P19" s="80"/>
      <c r="Q19" s="80"/>
    </row>
    <row r="20" spans="1:17" s="14" customFormat="1" x14ac:dyDescent="0.25">
      <c r="A20" s="61" t="str">
        <f>'Front Page'!A20</f>
        <v>Student 19</v>
      </c>
      <c r="B20" s="67"/>
      <c r="C20" s="68" t="b">
        <f t="shared" si="0"/>
        <v>0</v>
      </c>
      <c r="D20" s="99"/>
      <c r="E20" s="68" t="b">
        <f t="shared" si="1"/>
        <v>0</v>
      </c>
      <c r="F20" s="84"/>
      <c r="G20" s="71" t="b">
        <f t="shared" si="2"/>
        <v>0</v>
      </c>
      <c r="H20" s="74" t="str">
        <f t="shared" si="3"/>
        <v/>
      </c>
      <c r="I20" s="77"/>
      <c r="J20" s="24"/>
      <c r="K20" s="26"/>
      <c r="L20" s="26"/>
      <c r="M20" s="80"/>
      <c r="N20" s="80"/>
      <c r="O20" s="80"/>
      <c r="P20" s="80"/>
      <c r="Q20" s="80"/>
    </row>
    <row r="21" spans="1:17" s="14" customFormat="1" x14ac:dyDescent="0.25">
      <c r="A21" s="32" t="str">
        <f>'Front Page'!A21</f>
        <v>Student 20</v>
      </c>
      <c r="B21" s="59"/>
      <c r="C21" s="48" t="b">
        <f t="shared" si="0"/>
        <v>0</v>
      </c>
      <c r="D21" s="96"/>
      <c r="E21" s="48" t="b">
        <f t="shared" si="1"/>
        <v>0</v>
      </c>
      <c r="F21" s="81"/>
      <c r="G21" s="53" t="b">
        <f t="shared" si="2"/>
        <v>0</v>
      </c>
      <c r="H21" s="73" t="str">
        <f t="shared" si="3"/>
        <v/>
      </c>
      <c r="I21" s="77"/>
      <c r="J21" s="24"/>
      <c r="K21" s="26"/>
      <c r="L21" s="26"/>
      <c r="M21" s="80"/>
      <c r="N21" s="80"/>
      <c r="O21" s="80"/>
      <c r="P21" s="80"/>
      <c r="Q21" s="80"/>
    </row>
    <row r="22" spans="1:17" s="14" customFormat="1" x14ac:dyDescent="0.25">
      <c r="A22" s="61" t="str">
        <f>'Front Page'!A22</f>
        <v>Student 21</v>
      </c>
      <c r="B22" s="67"/>
      <c r="C22" s="68" t="b">
        <f t="shared" si="0"/>
        <v>0</v>
      </c>
      <c r="D22" s="99"/>
      <c r="E22" s="68" t="b">
        <f t="shared" si="1"/>
        <v>0</v>
      </c>
      <c r="F22" s="84"/>
      <c r="G22" s="71" t="b">
        <f t="shared" si="2"/>
        <v>0</v>
      </c>
      <c r="H22" s="74" t="str">
        <f t="shared" si="3"/>
        <v/>
      </c>
      <c r="I22" s="77"/>
      <c r="J22" s="24"/>
      <c r="K22" s="26"/>
      <c r="L22" s="26"/>
      <c r="M22" s="80"/>
      <c r="N22" s="80"/>
      <c r="O22" s="80"/>
      <c r="P22" s="80"/>
      <c r="Q22" s="80"/>
    </row>
    <row r="23" spans="1:17" s="14" customFormat="1" x14ac:dyDescent="0.25">
      <c r="A23" s="32" t="str">
        <f>'Front Page'!A23</f>
        <v>Student 22</v>
      </c>
      <c r="B23" s="59"/>
      <c r="C23" s="48" t="b">
        <f t="shared" si="0"/>
        <v>0</v>
      </c>
      <c r="D23" s="96"/>
      <c r="E23" s="48" t="b">
        <f t="shared" si="1"/>
        <v>0</v>
      </c>
      <c r="F23" s="81"/>
      <c r="G23" s="53" t="b">
        <f t="shared" si="2"/>
        <v>0</v>
      </c>
      <c r="H23" s="73" t="str">
        <f t="shared" si="3"/>
        <v/>
      </c>
      <c r="I23" s="77"/>
      <c r="J23" s="24"/>
      <c r="K23" s="26"/>
      <c r="L23" s="26"/>
      <c r="M23" s="80"/>
      <c r="N23" s="80"/>
      <c r="O23" s="80"/>
      <c r="P23" s="80"/>
      <c r="Q23" s="80"/>
    </row>
    <row r="24" spans="1:17" s="14" customFormat="1" x14ac:dyDescent="0.25">
      <c r="A24" s="61" t="str">
        <f>'Front Page'!A24</f>
        <v>Student 23</v>
      </c>
      <c r="B24" s="67"/>
      <c r="C24" s="68" t="b">
        <f t="shared" si="0"/>
        <v>0</v>
      </c>
      <c r="D24" s="99"/>
      <c r="E24" s="68" t="b">
        <f t="shared" si="1"/>
        <v>0</v>
      </c>
      <c r="F24" s="84"/>
      <c r="G24" s="71" t="b">
        <f t="shared" si="2"/>
        <v>0</v>
      </c>
      <c r="H24" s="74" t="str">
        <f t="shared" si="3"/>
        <v/>
      </c>
      <c r="I24" s="77"/>
      <c r="J24" s="24"/>
      <c r="K24" s="26"/>
      <c r="L24" s="26"/>
      <c r="M24" s="80"/>
      <c r="N24" s="80"/>
      <c r="O24" s="80"/>
      <c r="P24" s="80"/>
      <c r="Q24" s="80"/>
    </row>
    <row r="25" spans="1:17" s="14" customFormat="1" x14ac:dyDescent="0.25">
      <c r="A25" s="32" t="str">
        <f>'Front Page'!A25</f>
        <v>Student 24</v>
      </c>
      <c r="B25" s="59"/>
      <c r="C25" s="48" t="b">
        <f t="shared" si="0"/>
        <v>0</v>
      </c>
      <c r="D25" s="96"/>
      <c r="E25" s="48" t="b">
        <f t="shared" si="1"/>
        <v>0</v>
      </c>
      <c r="F25" s="81"/>
      <c r="G25" s="53" t="b">
        <f t="shared" si="2"/>
        <v>0</v>
      </c>
      <c r="H25" s="73" t="str">
        <f t="shared" si="3"/>
        <v/>
      </c>
      <c r="I25" s="77"/>
      <c r="J25" s="24"/>
      <c r="K25" s="26"/>
      <c r="L25" s="26"/>
      <c r="M25" s="80"/>
      <c r="N25" s="80"/>
      <c r="O25" s="80"/>
      <c r="P25" s="80"/>
      <c r="Q25" s="80"/>
    </row>
    <row r="26" spans="1:17" s="14" customFormat="1" x14ac:dyDescent="0.25">
      <c r="A26" s="61" t="str">
        <f>'Front Page'!A26</f>
        <v>Student 25</v>
      </c>
      <c r="B26" s="67"/>
      <c r="C26" s="68" t="b">
        <f t="shared" si="0"/>
        <v>0</v>
      </c>
      <c r="D26" s="99"/>
      <c r="E26" s="68" t="b">
        <f t="shared" si="1"/>
        <v>0</v>
      </c>
      <c r="F26" s="84"/>
      <c r="G26" s="71" t="b">
        <f t="shared" si="2"/>
        <v>0</v>
      </c>
      <c r="H26" s="74" t="str">
        <f t="shared" si="3"/>
        <v/>
      </c>
      <c r="I26" s="77"/>
      <c r="J26" s="24"/>
      <c r="K26" s="26"/>
      <c r="L26" s="26"/>
      <c r="M26" s="80"/>
      <c r="N26" s="80"/>
      <c r="O26" s="80"/>
      <c r="P26" s="80"/>
      <c r="Q26" s="80"/>
    </row>
    <row r="27" spans="1:17" s="14" customFormat="1" x14ac:dyDescent="0.25">
      <c r="A27" s="32" t="str">
        <f>'Front Page'!A27</f>
        <v>Student 26</v>
      </c>
      <c r="B27" s="59"/>
      <c r="C27" s="48" t="b">
        <f t="shared" si="0"/>
        <v>0</v>
      </c>
      <c r="D27" s="96"/>
      <c r="E27" s="48" t="b">
        <f t="shared" si="1"/>
        <v>0</v>
      </c>
      <c r="F27" s="81"/>
      <c r="G27" s="53" t="b">
        <f t="shared" si="2"/>
        <v>0</v>
      </c>
      <c r="H27" s="73" t="str">
        <f t="shared" si="3"/>
        <v/>
      </c>
      <c r="I27" s="77"/>
      <c r="J27" s="24"/>
      <c r="K27" s="26"/>
      <c r="L27" s="26"/>
      <c r="M27" s="80"/>
      <c r="N27" s="80"/>
      <c r="O27" s="80"/>
      <c r="P27" s="80"/>
      <c r="Q27" s="80"/>
    </row>
    <row r="28" spans="1:17" s="14" customFormat="1" x14ac:dyDescent="0.25">
      <c r="A28" s="61" t="str">
        <f>'Front Page'!A28</f>
        <v>Student 27</v>
      </c>
      <c r="B28" s="67"/>
      <c r="C28" s="68" t="b">
        <f t="shared" si="0"/>
        <v>0</v>
      </c>
      <c r="D28" s="99"/>
      <c r="E28" s="68" t="b">
        <f t="shared" si="1"/>
        <v>0</v>
      </c>
      <c r="F28" s="84"/>
      <c r="G28" s="71" t="b">
        <f t="shared" si="2"/>
        <v>0</v>
      </c>
      <c r="H28" s="74" t="str">
        <f t="shared" si="3"/>
        <v/>
      </c>
      <c r="I28" s="77"/>
      <c r="J28" s="24"/>
      <c r="K28" s="26"/>
      <c r="L28" s="26"/>
      <c r="M28" s="80"/>
      <c r="N28" s="80"/>
      <c r="O28" s="80"/>
      <c r="P28" s="80"/>
      <c r="Q28" s="80"/>
    </row>
    <row r="29" spans="1:17" s="14" customFormat="1" x14ac:dyDescent="0.25">
      <c r="A29" s="32" t="str">
        <f>'Front Page'!A29</f>
        <v>Student 28</v>
      </c>
      <c r="B29" s="59"/>
      <c r="C29" s="48" t="b">
        <f t="shared" si="0"/>
        <v>0</v>
      </c>
      <c r="D29" s="96"/>
      <c r="E29" s="48" t="b">
        <f t="shared" si="1"/>
        <v>0</v>
      </c>
      <c r="F29" s="81"/>
      <c r="G29" s="53" t="b">
        <f t="shared" si="2"/>
        <v>0</v>
      </c>
      <c r="H29" s="73" t="str">
        <f t="shared" si="3"/>
        <v/>
      </c>
      <c r="I29" s="77"/>
      <c r="J29" s="24"/>
      <c r="K29" s="26"/>
      <c r="L29" s="26"/>
      <c r="M29" s="80"/>
      <c r="N29" s="80"/>
      <c r="O29" s="80"/>
      <c r="P29" s="80"/>
      <c r="Q29" s="80"/>
    </row>
    <row r="30" spans="1:17" s="14" customFormat="1" x14ac:dyDescent="0.25">
      <c r="A30" s="61" t="str">
        <f>'Front Page'!A30</f>
        <v>Student 29</v>
      </c>
      <c r="B30" s="67"/>
      <c r="C30" s="68" t="b">
        <f t="shared" si="0"/>
        <v>0</v>
      </c>
      <c r="D30" s="99"/>
      <c r="E30" s="68" t="b">
        <f t="shared" si="1"/>
        <v>0</v>
      </c>
      <c r="F30" s="84"/>
      <c r="G30" s="71" t="b">
        <f t="shared" si="2"/>
        <v>0</v>
      </c>
      <c r="H30" s="74" t="str">
        <f t="shared" si="3"/>
        <v/>
      </c>
      <c r="I30" s="77"/>
      <c r="J30" s="24"/>
      <c r="K30" s="26"/>
      <c r="L30" s="26"/>
      <c r="M30" s="80"/>
      <c r="N30" s="80"/>
      <c r="O30" s="80"/>
      <c r="P30" s="80"/>
      <c r="Q30" s="80"/>
    </row>
    <row r="31" spans="1:17" s="14" customFormat="1" x14ac:dyDescent="0.25">
      <c r="A31" s="32" t="str">
        <f>'Front Page'!A31</f>
        <v>Student 30</v>
      </c>
      <c r="B31" s="59"/>
      <c r="C31" s="48" t="b">
        <f t="shared" si="0"/>
        <v>0</v>
      </c>
      <c r="D31" s="96"/>
      <c r="E31" s="48" t="b">
        <f t="shared" si="1"/>
        <v>0</v>
      </c>
      <c r="F31" s="81"/>
      <c r="G31" s="53" t="b">
        <f t="shared" si="2"/>
        <v>0</v>
      </c>
      <c r="H31" s="73" t="str">
        <f t="shared" si="3"/>
        <v/>
      </c>
      <c r="I31" s="77"/>
      <c r="J31" s="24"/>
      <c r="K31" s="26"/>
      <c r="L31" s="26"/>
      <c r="M31" s="80"/>
      <c r="N31" s="80"/>
      <c r="O31" s="80"/>
      <c r="P31" s="80"/>
      <c r="Q31" s="80"/>
    </row>
    <row r="32" spans="1:17" s="14" customFormat="1" x14ac:dyDescent="0.25">
      <c r="A32" s="61" t="str">
        <f>'Front Page'!A32</f>
        <v>Student 31</v>
      </c>
      <c r="B32" s="67"/>
      <c r="C32" s="68" t="b">
        <f t="shared" si="0"/>
        <v>0</v>
      </c>
      <c r="D32" s="99"/>
      <c r="E32" s="68" t="b">
        <f t="shared" si="1"/>
        <v>0</v>
      </c>
      <c r="F32" s="84"/>
      <c r="G32" s="71" t="b">
        <f t="shared" si="2"/>
        <v>0</v>
      </c>
      <c r="H32" s="74" t="str">
        <f t="shared" si="3"/>
        <v/>
      </c>
      <c r="I32" s="77"/>
      <c r="J32" s="24"/>
      <c r="K32" s="26"/>
      <c r="L32" s="26"/>
      <c r="M32" s="80"/>
      <c r="N32" s="80"/>
      <c r="O32" s="80"/>
      <c r="P32" s="80"/>
      <c r="Q32" s="80"/>
    </row>
    <row r="33" spans="1:17" s="14" customFormat="1" x14ac:dyDescent="0.25">
      <c r="A33" s="32" t="str">
        <f>'Front Page'!A33</f>
        <v>Student 32</v>
      </c>
      <c r="B33" s="59"/>
      <c r="C33" s="48" t="b">
        <f t="shared" si="0"/>
        <v>0</v>
      </c>
      <c r="D33" s="96"/>
      <c r="E33" s="48" t="b">
        <f t="shared" si="1"/>
        <v>0</v>
      </c>
      <c r="F33" s="81"/>
      <c r="G33" s="53" t="b">
        <f t="shared" si="2"/>
        <v>0</v>
      </c>
      <c r="H33" s="73" t="str">
        <f t="shared" si="3"/>
        <v/>
      </c>
      <c r="I33" s="77"/>
      <c r="J33" s="24"/>
      <c r="K33" s="26"/>
      <c r="L33" s="26"/>
      <c r="M33" s="80"/>
      <c r="N33" s="80"/>
      <c r="O33" s="80"/>
      <c r="P33" s="80"/>
      <c r="Q33" s="80"/>
    </row>
    <row r="34" spans="1:17" s="14" customFormat="1" x14ac:dyDescent="0.25">
      <c r="A34" s="61" t="str">
        <f>'Front Page'!A34</f>
        <v>Student 33</v>
      </c>
      <c r="B34" s="67"/>
      <c r="C34" s="68" t="b">
        <f t="shared" si="0"/>
        <v>0</v>
      </c>
      <c r="D34" s="99"/>
      <c r="E34" s="68" t="b">
        <f t="shared" si="1"/>
        <v>0</v>
      </c>
      <c r="F34" s="84"/>
      <c r="G34" s="71" t="b">
        <f t="shared" si="2"/>
        <v>0</v>
      </c>
      <c r="H34" s="74" t="str">
        <f t="shared" si="3"/>
        <v/>
      </c>
      <c r="I34" s="77"/>
      <c r="J34" s="24"/>
      <c r="K34" s="26"/>
      <c r="L34" s="26"/>
      <c r="M34" s="80"/>
      <c r="N34" s="80"/>
      <c r="O34" s="80"/>
      <c r="P34" s="80"/>
      <c r="Q34" s="80"/>
    </row>
    <row r="35" spans="1:17" s="14" customFormat="1" x14ac:dyDescent="0.25">
      <c r="A35" s="32" t="str">
        <f>'Front Page'!A35</f>
        <v>Student 34</v>
      </c>
      <c r="B35" s="59"/>
      <c r="C35" s="48" t="b">
        <f t="shared" si="0"/>
        <v>0</v>
      </c>
      <c r="D35" s="96"/>
      <c r="E35" s="48" t="b">
        <f t="shared" si="1"/>
        <v>0</v>
      </c>
      <c r="F35" s="81"/>
      <c r="G35" s="53" t="b">
        <f t="shared" si="2"/>
        <v>0</v>
      </c>
      <c r="H35" s="73" t="str">
        <f t="shared" si="3"/>
        <v/>
      </c>
      <c r="I35" s="77"/>
      <c r="J35" s="24"/>
      <c r="K35" s="26"/>
      <c r="L35" s="26"/>
      <c r="M35" s="80"/>
      <c r="N35" s="80"/>
      <c r="O35" s="80"/>
      <c r="P35" s="80"/>
      <c r="Q35" s="80"/>
    </row>
    <row r="36" spans="1:17" s="14" customFormat="1" x14ac:dyDescent="0.25">
      <c r="A36" s="61" t="str">
        <f>'Front Page'!A36</f>
        <v>Student 35</v>
      </c>
      <c r="B36" s="67"/>
      <c r="C36" s="68" t="b">
        <f t="shared" si="0"/>
        <v>0</v>
      </c>
      <c r="D36" s="99"/>
      <c r="E36" s="68" t="b">
        <f t="shared" si="1"/>
        <v>0</v>
      </c>
      <c r="F36" s="84"/>
      <c r="G36" s="71" t="b">
        <f t="shared" si="2"/>
        <v>0</v>
      </c>
      <c r="H36" s="74" t="str">
        <f t="shared" si="3"/>
        <v/>
      </c>
      <c r="I36" s="77"/>
      <c r="J36" s="24"/>
      <c r="K36" s="26"/>
      <c r="L36" s="26"/>
      <c r="M36" s="80"/>
      <c r="N36" s="80"/>
      <c r="O36" s="80"/>
      <c r="P36" s="80"/>
      <c r="Q36" s="80"/>
    </row>
    <row r="37" spans="1:17" s="14" customFormat="1" x14ac:dyDescent="0.25">
      <c r="A37" s="32" t="str">
        <f>'Front Page'!A37</f>
        <v>Student 36</v>
      </c>
      <c r="B37" s="59"/>
      <c r="C37" s="48" t="b">
        <f t="shared" si="0"/>
        <v>0</v>
      </c>
      <c r="D37" s="96"/>
      <c r="E37" s="48" t="b">
        <f t="shared" si="1"/>
        <v>0</v>
      </c>
      <c r="F37" s="81"/>
      <c r="G37" s="53" t="b">
        <f t="shared" si="2"/>
        <v>0</v>
      </c>
      <c r="H37" s="73" t="str">
        <f t="shared" si="3"/>
        <v/>
      </c>
      <c r="I37" s="77"/>
      <c r="J37" s="24"/>
      <c r="K37" s="26"/>
      <c r="L37" s="26"/>
      <c r="M37" s="80"/>
      <c r="N37" s="80"/>
      <c r="O37" s="80"/>
      <c r="P37" s="80"/>
      <c r="Q37" s="80"/>
    </row>
    <row r="38" spans="1:17" s="14" customFormat="1" x14ac:dyDescent="0.25">
      <c r="A38" s="61" t="str">
        <f>'Front Page'!A38</f>
        <v>Student 37</v>
      </c>
      <c r="B38" s="67"/>
      <c r="C38" s="68" t="b">
        <f t="shared" si="0"/>
        <v>0</v>
      </c>
      <c r="D38" s="99"/>
      <c r="E38" s="68" t="b">
        <f t="shared" si="1"/>
        <v>0</v>
      </c>
      <c r="F38" s="84"/>
      <c r="G38" s="71" t="b">
        <f t="shared" si="2"/>
        <v>0</v>
      </c>
      <c r="H38" s="74" t="str">
        <f t="shared" si="3"/>
        <v/>
      </c>
      <c r="I38" s="77"/>
      <c r="J38" s="24"/>
      <c r="K38" s="26"/>
      <c r="L38" s="26"/>
      <c r="M38" s="80"/>
      <c r="N38" s="80"/>
      <c r="O38" s="80"/>
      <c r="P38" s="80"/>
      <c r="Q38" s="80"/>
    </row>
    <row r="39" spans="1:17" s="14" customFormat="1" x14ac:dyDescent="0.25">
      <c r="A39" s="32" t="str">
        <f>'Front Page'!A39</f>
        <v>Student 38</v>
      </c>
      <c r="B39" s="59"/>
      <c r="C39" s="48" t="b">
        <f t="shared" si="0"/>
        <v>0</v>
      </c>
      <c r="D39" s="96"/>
      <c r="E39" s="48" t="b">
        <f t="shared" si="1"/>
        <v>0</v>
      </c>
      <c r="F39" s="81"/>
      <c r="G39" s="53" t="b">
        <f t="shared" si="2"/>
        <v>0</v>
      </c>
      <c r="H39" s="73" t="str">
        <f t="shared" si="3"/>
        <v/>
      </c>
      <c r="I39" s="77"/>
      <c r="J39" s="24"/>
      <c r="K39" s="26"/>
      <c r="L39" s="26"/>
      <c r="M39" s="80"/>
      <c r="N39" s="80"/>
      <c r="O39" s="80"/>
      <c r="P39" s="80"/>
      <c r="Q39" s="80"/>
    </row>
    <row r="40" spans="1:17" s="14" customFormat="1" x14ac:dyDescent="0.25">
      <c r="A40" s="61" t="str">
        <f>'Front Page'!A40</f>
        <v>Student 39</v>
      </c>
      <c r="B40" s="67"/>
      <c r="C40" s="68" t="b">
        <f t="shared" si="0"/>
        <v>0</v>
      </c>
      <c r="D40" s="99"/>
      <c r="E40" s="68" t="b">
        <f t="shared" si="1"/>
        <v>0</v>
      </c>
      <c r="F40" s="84"/>
      <c r="G40" s="71" t="b">
        <f t="shared" si="2"/>
        <v>0</v>
      </c>
      <c r="H40" s="74" t="str">
        <f t="shared" si="3"/>
        <v/>
      </c>
      <c r="I40" s="77"/>
      <c r="J40" s="24"/>
      <c r="K40" s="26"/>
      <c r="L40" s="26"/>
      <c r="M40" s="80"/>
      <c r="N40" s="80"/>
      <c r="O40" s="80"/>
      <c r="P40" s="80"/>
      <c r="Q40" s="80"/>
    </row>
    <row r="41" spans="1:17" s="14" customFormat="1" ht="16.5" thickBot="1" x14ac:dyDescent="0.3">
      <c r="A41" s="33" t="str">
        <f>'Front Page'!A41</f>
        <v>Student 40</v>
      </c>
      <c r="B41" s="60"/>
      <c r="C41" s="51" t="b">
        <f t="shared" si="0"/>
        <v>0</v>
      </c>
      <c r="D41" s="97"/>
      <c r="E41" s="51" t="b">
        <f t="shared" si="1"/>
        <v>0</v>
      </c>
      <c r="F41" s="82"/>
      <c r="G41" s="54" t="b">
        <f t="shared" si="2"/>
        <v>0</v>
      </c>
      <c r="H41" s="75" t="str">
        <f t="shared" si="3"/>
        <v/>
      </c>
      <c r="I41" s="77"/>
      <c r="J41" s="24"/>
      <c r="K41" s="26"/>
      <c r="L41" s="26"/>
      <c r="M41" s="80"/>
      <c r="N41" s="80"/>
      <c r="O41" s="80"/>
      <c r="P41" s="80"/>
      <c r="Q41" s="80"/>
    </row>
    <row r="42" spans="1:17" ht="16.5" thickTop="1" x14ac:dyDescent="0.25"/>
  </sheetData>
  <sheetProtection sheet="1" objects="1" scenarios="1"/>
  <dataValidations count="3">
    <dataValidation type="list" allowBlank="1" showInputMessage="1" showErrorMessage="1" sqref="B2:B41">
      <formula1>$J$2:$J$6</formula1>
    </dataValidation>
    <dataValidation type="list" allowBlank="1" showInputMessage="1" showErrorMessage="1" sqref="D2:D41">
      <formula1>$K$2:$K$6</formula1>
    </dataValidation>
    <dataValidation type="list" allowBlank="1" showInputMessage="1" showErrorMessage="1" sqref="F2:F41">
      <formula1>$L$2:$L$6</formula1>
    </dataValidation>
  </dataValidations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9" sqref="D9"/>
    </sheetView>
  </sheetViews>
  <sheetFormatPr defaultColWidth="10.875" defaultRowHeight="15.75" x14ac:dyDescent="0.25"/>
  <cols>
    <col min="1" max="1" width="20.625" style="13" customWidth="1"/>
    <col min="2" max="2" width="63.625" style="14" bestFit="1" customWidth="1"/>
    <col min="3" max="3" width="10.875" style="13" hidden="1" customWidth="1"/>
    <col min="4" max="4" width="60.5" style="80" bestFit="1" customWidth="1"/>
    <col min="5" max="5" width="10.875" style="13" hidden="1" customWidth="1"/>
    <col min="6" max="6" width="14.375" style="28" customWidth="1"/>
    <col min="7" max="7" width="10.875" style="44" customWidth="1"/>
    <col min="8" max="9" width="63.625" style="25" hidden="1" customWidth="1"/>
    <col min="10" max="12" width="55.625" style="79" bestFit="1" customWidth="1"/>
    <col min="13" max="13" width="100.125" style="79" bestFit="1" customWidth="1"/>
    <col min="14" max="14" width="53.625" style="79" bestFit="1" customWidth="1"/>
    <col min="15" max="17" width="10.875" style="79"/>
    <col min="18" max="28" width="10.875" style="20"/>
    <col min="29" max="16384" width="10.875" style="14"/>
  </cols>
  <sheetData>
    <row r="1" spans="1:17" s="11" customFormat="1" ht="32.1" customHeight="1" thickTop="1" thickBot="1" x14ac:dyDescent="0.3">
      <c r="A1" s="31">
        <v>6.1</v>
      </c>
      <c r="B1" s="55" t="s">
        <v>169</v>
      </c>
      <c r="C1" s="56"/>
      <c r="D1" s="55" t="s">
        <v>170</v>
      </c>
      <c r="E1" s="57"/>
      <c r="F1" s="58" t="s">
        <v>40</v>
      </c>
      <c r="H1" s="22"/>
      <c r="I1" s="29"/>
      <c r="J1" s="94"/>
      <c r="K1" s="94"/>
      <c r="L1" s="94"/>
      <c r="M1" s="94"/>
      <c r="N1" s="94"/>
      <c r="O1" s="94"/>
      <c r="P1" s="94"/>
      <c r="Q1" s="94"/>
    </row>
    <row r="2" spans="1:17" s="14" customFormat="1" ht="16.5" thickTop="1" x14ac:dyDescent="0.25">
      <c r="A2" s="61" t="str">
        <f>'Front Page'!A2</f>
        <v>Student 1</v>
      </c>
      <c r="B2" s="62"/>
      <c r="C2" s="63" t="b">
        <f>IF(B2="5 - Create and perform basic movements for alternate environment activities",5, IF(B2="4 - Create or perform basic movement for alternate environment activities",4, IF(B2="3 - Model the basic movements for alternate environment activities",3, IF(B2="2 - Attempt basic movments for alternate environment activities", 2, IF(B2="1 - No attempt of basic movements for alternate environment activities", 1)))))</f>
        <v>0</v>
      </c>
      <c r="D2" s="98"/>
      <c r="E2" s="66" t="b">
        <f>IF(D2="5 - Create and perform basic movements for alternate environment activities",5, IF(D2="4 - Create or perform basic movement for alternate environment activities",4, IF(D2="3 - Model the basic movements for alternate environment activities",3, IF(D2="2 - Attempt basic movments for alternate environment activities", 2, IF(D2="1 - No attempt of basic movements for alternate environment activities", 1)))))</f>
        <v>0</v>
      </c>
      <c r="F2" s="72" t="str">
        <f>IFERROR(AVERAGE(C2, E2), "")</f>
        <v/>
      </c>
      <c r="G2" s="12"/>
      <c r="H2" s="24" t="s">
        <v>171</v>
      </c>
      <c r="I2" s="24" t="s">
        <v>171</v>
      </c>
      <c r="J2" s="77"/>
      <c r="K2" s="77"/>
      <c r="L2" s="77"/>
      <c r="M2" s="79"/>
      <c r="N2" s="79"/>
      <c r="O2" s="79"/>
      <c r="P2" s="79"/>
      <c r="Q2" s="79"/>
    </row>
    <row r="3" spans="1:17" s="14" customFormat="1" x14ac:dyDescent="0.25">
      <c r="A3" s="32" t="str">
        <f>'Front Page'!A3</f>
        <v>Student 2</v>
      </c>
      <c r="B3" s="59"/>
      <c r="C3" s="48" t="b">
        <f t="shared" ref="C3:C41" si="0">IF(B3="5 - Create and perform basic movements for alternate environment activities",5, IF(B3="4 - Create or perform basic movement for alternate environment activities",4, IF(B3="3 - Model the basic movements for alternate environment activities",3, IF(B3="2 - Attempt basic movments for alternate environment activities", 2, IF(B3="1 - No attempt of basic movements for alternate environment activities", 1)))))</f>
        <v>0</v>
      </c>
      <c r="D3" s="96"/>
      <c r="E3" s="53" t="b">
        <f t="shared" ref="E3:E41" si="1">IF(D3="5 - Create and perform basic movements for alternate environment activities",5, IF(D3="4 - Create or perform basic movement for alternate environment activities",4, IF(D3="3 - Model the basic movements for alternate environment activities",3, IF(D3="2 - Attempt basic movments for alternate environment activities", 2, IF(D3="1 - No attempt of basic movements for alternate environment activities", 1)))))</f>
        <v>0</v>
      </c>
      <c r="F3" s="73" t="str">
        <f t="shared" ref="F3:F41" si="2">IFERROR(AVERAGE(C3, E3), "")</f>
        <v/>
      </c>
      <c r="G3" s="12"/>
      <c r="H3" s="24" t="s">
        <v>174</v>
      </c>
      <c r="I3" s="24" t="s">
        <v>174</v>
      </c>
      <c r="J3" s="77"/>
      <c r="K3" s="77"/>
      <c r="L3" s="77"/>
      <c r="M3" s="79"/>
      <c r="N3" s="79"/>
      <c r="O3" s="79"/>
      <c r="P3" s="79"/>
      <c r="Q3" s="79"/>
    </row>
    <row r="4" spans="1:17" s="14" customFormat="1" x14ac:dyDescent="0.25">
      <c r="A4" s="61" t="str">
        <f>'Front Page'!A4</f>
        <v>Student 3</v>
      </c>
      <c r="B4" s="67"/>
      <c r="C4" s="68" t="b">
        <f t="shared" si="0"/>
        <v>0</v>
      </c>
      <c r="D4" s="99"/>
      <c r="E4" s="71" t="b">
        <f t="shared" si="1"/>
        <v>0</v>
      </c>
      <c r="F4" s="74" t="str">
        <f t="shared" si="2"/>
        <v/>
      </c>
      <c r="G4" s="12"/>
      <c r="H4" s="24" t="s">
        <v>172</v>
      </c>
      <c r="I4" s="24" t="s">
        <v>172</v>
      </c>
      <c r="J4" s="77"/>
      <c r="K4" s="77"/>
      <c r="L4" s="77"/>
      <c r="M4" s="79"/>
      <c r="N4" s="79"/>
      <c r="O4" s="79"/>
      <c r="P4" s="79"/>
      <c r="Q4" s="79"/>
    </row>
    <row r="5" spans="1:17" s="14" customFormat="1" x14ac:dyDescent="0.25">
      <c r="A5" s="32" t="str">
        <f>'Front Page'!A5</f>
        <v>Student 4</v>
      </c>
      <c r="B5" s="59"/>
      <c r="C5" s="48" t="b">
        <f t="shared" si="0"/>
        <v>0</v>
      </c>
      <c r="D5" s="96"/>
      <c r="E5" s="53" t="b">
        <f t="shared" si="1"/>
        <v>0</v>
      </c>
      <c r="F5" s="73" t="str">
        <f t="shared" si="2"/>
        <v/>
      </c>
      <c r="G5" s="12"/>
      <c r="H5" s="24" t="s">
        <v>175</v>
      </c>
      <c r="I5" s="24" t="s">
        <v>175</v>
      </c>
      <c r="J5" s="77"/>
      <c r="K5" s="77"/>
      <c r="L5" s="77"/>
      <c r="M5" s="79"/>
      <c r="N5" s="79"/>
      <c r="O5" s="79"/>
      <c r="P5" s="79"/>
      <c r="Q5" s="79"/>
    </row>
    <row r="6" spans="1:17" s="14" customFormat="1" x14ac:dyDescent="0.25">
      <c r="A6" s="61" t="str">
        <f>'Front Page'!A6</f>
        <v>Student 5</v>
      </c>
      <c r="B6" s="67"/>
      <c r="C6" s="68" t="b">
        <f t="shared" si="0"/>
        <v>0</v>
      </c>
      <c r="D6" s="99"/>
      <c r="E6" s="71" t="b">
        <f t="shared" si="1"/>
        <v>0</v>
      </c>
      <c r="F6" s="74" t="str">
        <f t="shared" si="2"/>
        <v/>
      </c>
      <c r="G6" s="12"/>
      <c r="H6" s="24" t="s">
        <v>173</v>
      </c>
      <c r="I6" s="24" t="s">
        <v>173</v>
      </c>
      <c r="J6" s="77"/>
      <c r="K6" s="77"/>
      <c r="L6" s="77"/>
      <c r="M6" s="79"/>
      <c r="N6" s="79"/>
      <c r="O6" s="79"/>
      <c r="P6" s="79"/>
      <c r="Q6" s="79"/>
    </row>
    <row r="7" spans="1:17" s="14" customFormat="1" x14ac:dyDescent="0.25">
      <c r="A7" s="32" t="str">
        <f>'Front Page'!A7</f>
        <v>Student 6</v>
      </c>
      <c r="B7" s="59"/>
      <c r="C7" s="48" t="b">
        <f t="shared" si="0"/>
        <v>0</v>
      </c>
      <c r="D7" s="96"/>
      <c r="E7" s="53" t="b">
        <f t="shared" si="1"/>
        <v>0</v>
      </c>
      <c r="F7" s="73" t="str">
        <f t="shared" si="2"/>
        <v/>
      </c>
      <c r="G7" s="12"/>
      <c r="H7" s="24"/>
      <c r="I7" s="23"/>
      <c r="J7" s="78"/>
      <c r="K7" s="79"/>
      <c r="L7" s="79"/>
      <c r="M7" s="79"/>
      <c r="N7" s="79"/>
      <c r="O7" s="79"/>
      <c r="P7" s="79"/>
      <c r="Q7" s="79"/>
    </row>
    <row r="8" spans="1:17" s="14" customFormat="1" x14ac:dyDescent="0.25">
      <c r="A8" s="61" t="str">
        <f>'Front Page'!A8</f>
        <v>Student 7</v>
      </c>
      <c r="B8" s="67"/>
      <c r="C8" s="68" t="b">
        <f t="shared" si="0"/>
        <v>0</v>
      </c>
      <c r="D8" s="99"/>
      <c r="E8" s="71" t="b">
        <f t="shared" si="1"/>
        <v>0</v>
      </c>
      <c r="F8" s="74" t="str">
        <f t="shared" si="2"/>
        <v/>
      </c>
      <c r="G8" s="12"/>
      <c r="H8" s="24"/>
      <c r="I8" s="23"/>
      <c r="J8" s="78"/>
      <c r="K8" s="79"/>
      <c r="L8" s="79"/>
      <c r="M8" s="79"/>
      <c r="N8" s="79"/>
      <c r="O8" s="79"/>
      <c r="P8" s="79"/>
      <c r="Q8" s="79"/>
    </row>
    <row r="9" spans="1:17" s="14" customFormat="1" x14ac:dyDescent="0.25">
      <c r="A9" s="32" t="str">
        <f>'Front Page'!A9</f>
        <v>Student 8</v>
      </c>
      <c r="B9" s="59"/>
      <c r="C9" s="48" t="b">
        <f t="shared" si="0"/>
        <v>0</v>
      </c>
      <c r="D9" s="96"/>
      <c r="E9" s="53" t="b">
        <f t="shared" si="1"/>
        <v>0</v>
      </c>
      <c r="F9" s="73" t="str">
        <f t="shared" si="2"/>
        <v/>
      </c>
      <c r="G9" s="12"/>
      <c r="H9" s="24"/>
      <c r="I9" s="23"/>
      <c r="J9" s="78"/>
      <c r="K9" s="79"/>
      <c r="L9" s="79"/>
      <c r="M9" s="79"/>
      <c r="N9" s="79"/>
      <c r="O9" s="79"/>
      <c r="P9" s="79"/>
      <c r="Q9" s="79"/>
    </row>
    <row r="10" spans="1:17" s="14" customFormat="1" x14ac:dyDescent="0.25">
      <c r="A10" s="61" t="str">
        <f>'Front Page'!A10</f>
        <v>Student 9</v>
      </c>
      <c r="B10" s="67"/>
      <c r="C10" s="68" t="b">
        <f t="shared" si="0"/>
        <v>0</v>
      </c>
      <c r="D10" s="99"/>
      <c r="E10" s="71" t="b">
        <f t="shared" si="1"/>
        <v>0</v>
      </c>
      <c r="F10" s="74" t="str">
        <f t="shared" si="2"/>
        <v/>
      </c>
      <c r="G10" s="12"/>
      <c r="H10" s="24"/>
      <c r="I10" s="23"/>
      <c r="J10" s="78"/>
      <c r="K10" s="79"/>
      <c r="L10" s="79"/>
      <c r="M10" s="79"/>
      <c r="N10" s="79"/>
      <c r="O10" s="79"/>
      <c r="P10" s="79"/>
      <c r="Q10" s="79"/>
    </row>
    <row r="11" spans="1:17" s="14" customFormat="1" x14ac:dyDescent="0.25">
      <c r="A11" s="32" t="str">
        <f>'Front Page'!A11</f>
        <v>Student 10</v>
      </c>
      <c r="B11" s="59"/>
      <c r="C11" s="48" t="b">
        <f t="shared" si="0"/>
        <v>0</v>
      </c>
      <c r="D11" s="96"/>
      <c r="E11" s="53" t="b">
        <f t="shared" si="1"/>
        <v>0</v>
      </c>
      <c r="F11" s="73" t="str">
        <f t="shared" si="2"/>
        <v/>
      </c>
      <c r="G11" s="12"/>
      <c r="H11" s="24"/>
      <c r="I11" s="23"/>
      <c r="J11" s="78"/>
      <c r="K11" s="79"/>
      <c r="L11" s="79"/>
      <c r="M11" s="79"/>
      <c r="N11" s="79"/>
      <c r="O11" s="79"/>
      <c r="P11" s="79"/>
      <c r="Q11" s="79"/>
    </row>
    <row r="12" spans="1:17" s="14" customFormat="1" x14ac:dyDescent="0.25">
      <c r="A12" s="61" t="str">
        <f>'Front Page'!A12</f>
        <v>Student 11</v>
      </c>
      <c r="B12" s="67"/>
      <c r="C12" s="68" t="b">
        <f t="shared" si="0"/>
        <v>0</v>
      </c>
      <c r="D12" s="99"/>
      <c r="E12" s="71" t="b">
        <f t="shared" si="1"/>
        <v>0</v>
      </c>
      <c r="F12" s="74" t="str">
        <f t="shared" si="2"/>
        <v/>
      </c>
      <c r="G12" s="12"/>
      <c r="H12" s="24"/>
      <c r="I12" s="23"/>
      <c r="J12" s="78"/>
      <c r="K12" s="79"/>
      <c r="L12" s="79"/>
      <c r="M12" s="79"/>
      <c r="N12" s="79"/>
      <c r="O12" s="79"/>
      <c r="P12" s="79"/>
      <c r="Q12" s="79"/>
    </row>
    <row r="13" spans="1:17" s="14" customFormat="1" x14ac:dyDescent="0.25">
      <c r="A13" s="32" t="str">
        <f>'Front Page'!A13</f>
        <v>Student 12</v>
      </c>
      <c r="B13" s="59"/>
      <c r="C13" s="48" t="b">
        <f t="shared" si="0"/>
        <v>0</v>
      </c>
      <c r="D13" s="96"/>
      <c r="E13" s="53" t="b">
        <f t="shared" si="1"/>
        <v>0</v>
      </c>
      <c r="F13" s="73" t="str">
        <f t="shared" si="2"/>
        <v/>
      </c>
      <c r="G13" s="12"/>
      <c r="H13" s="24"/>
      <c r="I13" s="23"/>
      <c r="J13" s="78"/>
      <c r="K13" s="79"/>
      <c r="L13" s="79"/>
      <c r="M13" s="79"/>
      <c r="N13" s="79"/>
      <c r="O13" s="79"/>
      <c r="P13" s="79"/>
      <c r="Q13" s="79"/>
    </row>
    <row r="14" spans="1:17" s="14" customFormat="1" x14ac:dyDescent="0.25">
      <c r="A14" s="61" t="str">
        <f>'Front Page'!A14</f>
        <v>Student 13</v>
      </c>
      <c r="B14" s="67"/>
      <c r="C14" s="68" t="b">
        <f t="shared" si="0"/>
        <v>0</v>
      </c>
      <c r="D14" s="99"/>
      <c r="E14" s="71" t="b">
        <f t="shared" si="1"/>
        <v>0</v>
      </c>
      <c r="F14" s="74" t="str">
        <f t="shared" si="2"/>
        <v/>
      </c>
      <c r="G14" s="12"/>
      <c r="H14" s="24"/>
      <c r="I14" s="23"/>
      <c r="J14" s="78"/>
      <c r="K14" s="79"/>
      <c r="L14" s="79"/>
      <c r="M14" s="79"/>
      <c r="N14" s="79"/>
      <c r="O14" s="79"/>
      <c r="P14" s="79"/>
      <c r="Q14" s="79"/>
    </row>
    <row r="15" spans="1:17" s="14" customFormat="1" x14ac:dyDescent="0.25">
      <c r="A15" s="32" t="str">
        <f>'Front Page'!A15</f>
        <v>Student 14</v>
      </c>
      <c r="B15" s="59"/>
      <c r="C15" s="48" t="b">
        <f t="shared" si="0"/>
        <v>0</v>
      </c>
      <c r="D15" s="96"/>
      <c r="E15" s="53" t="b">
        <f t="shared" si="1"/>
        <v>0</v>
      </c>
      <c r="F15" s="73" t="str">
        <f t="shared" si="2"/>
        <v/>
      </c>
      <c r="G15" s="12"/>
      <c r="H15" s="24"/>
      <c r="I15" s="23"/>
      <c r="J15" s="78"/>
      <c r="K15" s="79"/>
      <c r="L15" s="79"/>
      <c r="M15" s="79"/>
      <c r="N15" s="79"/>
      <c r="O15" s="79"/>
      <c r="P15" s="79"/>
      <c r="Q15" s="79"/>
    </row>
    <row r="16" spans="1:17" s="14" customFormat="1" x14ac:dyDescent="0.25">
      <c r="A16" s="61" t="str">
        <f>'Front Page'!A16</f>
        <v>Student 15</v>
      </c>
      <c r="B16" s="67"/>
      <c r="C16" s="68" t="b">
        <f t="shared" si="0"/>
        <v>0</v>
      </c>
      <c r="D16" s="99"/>
      <c r="E16" s="71" t="b">
        <f t="shared" si="1"/>
        <v>0</v>
      </c>
      <c r="F16" s="74" t="str">
        <f t="shared" si="2"/>
        <v/>
      </c>
      <c r="G16" s="12"/>
      <c r="H16" s="24"/>
      <c r="I16" s="23"/>
      <c r="J16" s="78"/>
      <c r="K16" s="79"/>
      <c r="L16" s="79"/>
      <c r="M16" s="79"/>
      <c r="N16" s="79"/>
      <c r="O16" s="79"/>
      <c r="P16" s="79"/>
      <c r="Q16" s="79"/>
    </row>
    <row r="17" spans="1:17" s="14" customFormat="1" x14ac:dyDescent="0.25">
      <c r="A17" s="32" t="str">
        <f>'Front Page'!A17</f>
        <v>Student 16</v>
      </c>
      <c r="B17" s="59"/>
      <c r="C17" s="48" t="b">
        <f t="shared" si="0"/>
        <v>0</v>
      </c>
      <c r="D17" s="96"/>
      <c r="E17" s="53" t="b">
        <f t="shared" si="1"/>
        <v>0</v>
      </c>
      <c r="F17" s="73" t="str">
        <f t="shared" si="2"/>
        <v/>
      </c>
      <c r="G17" s="12"/>
      <c r="H17" s="24"/>
      <c r="I17" s="23"/>
      <c r="J17" s="78"/>
      <c r="K17" s="80"/>
      <c r="L17" s="80"/>
      <c r="M17" s="80"/>
      <c r="N17" s="80"/>
      <c r="O17" s="80"/>
      <c r="P17" s="80"/>
      <c r="Q17" s="80"/>
    </row>
    <row r="18" spans="1:17" s="14" customFormat="1" x14ac:dyDescent="0.25">
      <c r="A18" s="61" t="str">
        <f>'Front Page'!A18</f>
        <v>Student 17</v>
      </c>
      <c r="B18" s="67"/>
      <c r="C18" s="68" t="b">
        <f t="shared" si="0"/>
        <v>0</v>
      </c>
      <c r="D18" s="99"/>
      <c r="E18" s="71" t="b">
        <f t="shared" si="1"/>
        <v>0</v>
      </c>
      <c r="F18" s="74" t="str">
        <f t="shared" si="2"/>
        <v/>
      </c>
      <c r="G18" s="12"/>
      <c r="H18" s="24"/>
      <c r="I18" s="23"/>
      <c r="J18" s="78"/>
      <c r="K18" s="80"/>
      <c r="L18" s="80"/>
      <c r="M18" s="80"/>
      <c r="N18" s="80"/>
      <c r="O18" s="80"/>
      <c r="P18" s="80"/>
      <c r="Q18" s="80"/>
    </row>
    <row r="19" spans="1:17" s="14" customFormat="1" x14ac:dyDescent="0.25">
      <c r="A19" s="32" t="str">
        <f>'Front Page'!A19</f>
        <v>Student 18</v>
      </c>
      <c r="B19" s="59"/>
      <c r="C19" s="48" t="b">
        <f t="shared" si="0"/>
        <v>0</v>
      </c>
      <c r="D19" s="96"/>
      <c r="E19" s="53" t="b">
        <f t="shared" si="1"/>
        <v>0</v>
      </c>
      <c r="F19" s="73" t="str">
        <f t="shared" si="2"/>
        <v/>
      </c>
      <c r="G19" s="12"/>
      <c r="H19" s="24"/>
      <c r="I19" s="23"/>
      <c r="J19" s="78"/>
      <c r="K19" s="80"/>
      <c r="L19" s="80"/>
      <c r="M19" s="80"/>
      <c r="N19" s="80"/>
      <c r="O19" s="80"/>
      <c r="P19" s="80"/>
      <c r="Q19" s="80"/>
    </row>
    <row r="20" spans="1:17" s="14" customFormat="1" x14ac:dyDescent="0.25">
      <c r="A20" s="61" t="str">
        <f>'Front Page'!A20</f>
        <v>Student 19</v>
      </c>
      <c r="B20" s="67"/>
      <c r="C20" s="68" t="b">
        <f t="shared" si="0"/>
        <v>0</v>
      </c>
      <c r="D20" s="99"/>
      <c r="E20" s="71" t="b">
        <f t="shared" si="1"/>
        <v>0</v>
      </c>
      <c r="F20" s="74" t="str">
        <f t="shared" si="2"/>
        <v/>
      </c>
      <c r="G20" s="12"/>
      <c r="H20" s="24"/>
      <c r="I20" s="23"/>
      <c r="J20" s="78"/>
      <c r="K20" s="80"/>
      <c r="L20" s="80"/>
      <c r="M20" s="80"/>
      <c r="N20" s="80"/>
      <c r="O20" s="80"/>
      <c r="P20" s="80"/>
      <c r="Q20" s="80"/>
    </row>
    <row r="21" spans="1:17" s="14" customFormat="1" x14ac:dyDescent="0.25">
      <c r="A21" s="32" t="str">
        <f>'Front Page'!A21</f>
        <v>Student 20</v>
      </c>
      <c r="B21" s="59"/>
      <c r="C21" s="48" t="b">
        <f t="shared" si="0"/>
        <v>0</v>
      </c>
      <c r="D21" s="96"/>
      <c r="E21" s="53" t="b">
        <f t="shared" si="1"/>
        <v>0</v>
      </c>
      <c r="F21" s="73" t="str">
        <f t="shared" si="2"/>
        <v/>
      </c>
      <c r="G21" s="12"/>
      <c r="H21" s="24"/>
      <c r="I21" s="23"/>
      <c r="J21" s="78"/>
      <c r="K21" s="80"/>
      <c r="L21" s="80"/>
      <c r="M21" s="80"/>
      <c r="N21" s="80"/>
      <c r="O21" s="80"/>
      <c r="P21" s="80"/>
      <c r="Q21" s="80"/>
    </row>
    <row r="22" spans="1:17" s="14" customFormat="1" x14ac:dyDescent="0.25">
      <c r="A22" s="61" t="str">
        <f>'Front Page'!A22</f>
        <v>Student 21</v>
      </c>
      <c r="B22" s="67"/>
      <c r="C22" s="68" t="b">
        <f t="shared" si="0"/>
        <v>0</v>
      </c>
      <c r="D22" s="99"/>
      <c r="E22" s="71" t="b">
        <f t="shared" si="1"/>
        <v>0</v>
      </c>
      <c r="F22" s="74" t="str">
        <f t="shared" si="2"/>
        <v/>
      </c>
      <c r="G22" s="12"/>
      <c r="H22" s="24"/>
      <c r="I22" s="23"/>
      <c r="J22" s="78"/>
      <c r="K22" s="80"/>
      <c r="L22" s="80"/>
      <c r="M22" s="80"/>
      <c r="N22" s="80"/>
      <c r="O22" s="80"/>
      <c r="P22" s="80"/>
      <c r="Q22" s="80"/>
    </row>
    <row r="23" spans="1:17" s="14" customFormat="1" x14ac:dyDescent="0.25">
      <c r="A23" s="32" t="str">
        <f>'Front Page'!A23</f>
        <v>Student 22</v>
      </c>
      <c r="B23" s="59"/>
      <c r="C23" s="48" t="b">
        <f t="shared" si="0"/>
        <v>0</v>
      </c>
      <c r="D23" s="96"/>
      <c r="E23" s="53" t="b">
        <f t="shared" si="1"/>
        <v>0</v>
      </c>
      <c r="F23" s="73" t="str">
        <f t="shared" si="2"/>
        <v/>
      </c>
      <c r="G23" s="12"/>
      <c r="H23" s="24"/>
      <c r="I23" s="23"/>
      <c r="J23" s="78"/>
      <c r="K23" s="80"/>
      <c r="L23" s="80"/>
      <c r="M23" s="80"/>
      <c r="N23" s="80"/>
      <c r="O23" s="80"/>
      <c r="P23" s="80"/>
      <c r="Q23" s="80"/>
    </row>
    <row r="24" spans="1:17" s="14" customFormat="1" x14ac:dyDescent="0.25">
      <c r="A24" s="61" t="str">
        <f>'Front Page'!A24</f>
        <v>Student 23</v>
      </c>
      <c r="B24" s="67"/>
      <c r="C24" s="68" t="b">
        <f t="shared" si="0"/>
        <v>0</v>
      </c>
      <c r="D24" s="99"/>
      <c r="E24" s="71" t="b">
        <f t="shared" si="1"/>
        <v>0</v>
      </c>
      <c r="F24" s="74" t="str">
        <f t="shared" si="2"/>
        <v/>
      </c>
      <c r="G24" s="12"/>
      <c r="H24" s="24"/>
      <c r="I24" s="23"/>
      <c r="J24" s="78"/>
      <c r="K24" s="80"/>
      <c r="L24" s="80"/>
      <c r="M24" s="80"/>
      <c r="N24" s="80"/>
      <c r="O24" s="80"/>
      <c r="P24" s="80"/>
      <c r="Q24" s="80"/>
    </row>
    <row r="25" spans="1:17" s="14" customFormat="1" x14ac:dyDescent="0.25">
      <c r="A25" s="32" t="str">
        <f>'Front Page'!A25</f>
        <v>Student 24</v>
      </c>
      <c r="B25" s="59"/>
      <c r="C25" s="48" t="b">
        <f t="shared" si="0"/>
        <v>0</v>
      </c>
      <c r="D25" s="96"/>
      <c r="E25" s="53" t="b">
        <f t="shared" si="1"/>
        <v>0</v>
      </c>
      <c r="F25" s="73" t="str">
        <f t="shared" si="2"/>
        <v/>
      </c>
      <c r="G25" s="12"/>
      <c r="H25" s="24"/>
      <c r="I25" s="23"/>
      <c r="J25" s="78"/>
      <c r="K25" s="80"/>
      <c r="L25" s="80"/>
      <c r="M25" s="80"/>
      <c r="N25" s="80"/>
      <c r="O25" s="80"/>
      <c r="P25" s="80"/>
      <c r="Q25" s="80"/>
    </row>
    <row r="26" spans="1:17" s="14" customFormat="1" x14ac:dyDescent="0.25">
      <c r="A26" s="61" t="str">
        <f>'Front Page'!A26</f>
        <v>Student 25</v>
      </c>
      <c r="B26" s="67"/>
      <c r="C26" s="68" t="b">
        <f t="shared" si="0"/>
        <v>0</v>
      </c>
      <c r="D26" s="99"/>
      <c r="E26" s="71" t="b">
        <f t="shared" si="1"/>
        <v>0</v>
      </c>
      <c r="F26" s="74" t="str">
        <f t="shared" si="2"/>
        <v/>
      </c>
      <c r="G26" s="12"/>
      <c r="H26" s="24"/>
      <c r="I26" s="23"/>
      <c r="J26" s="78"/>
      <c r="K26" s="80"/>
      <c r="L26" s="80"/>
      <c r="M26" s="80"/>
      <c r="N26" s="80"/>
      <c r="O26" s="80"/>
      <c r="P26" s="80"/>
      <c r="Q26" s="80"/>
    </row>
    <row r="27" spans="1:17" s="14" customFormat="1" x14ac:dyDescent="0.25">
      <c r="A27" s="32" t="str">
        <f>'Front Page'!A27</f>
        <v>Student 26</v>
      </c>
      <c r="B27" s="59"/>
      <c r="C27" s="48" t="b">
        <f t="shared" si="0"/>
        <v>0</v>
      </c>
      <c r="D27" s="96"/>
      <c r="E27" s="53" t="b">
        <f t="shared" si="1"/>
        <v>0</v>
      </c>
      <c r="F27" s="73" t="str">
        <f t="shared" si="2"/>
        <v/>
      </c>
      <c r="G27" s="12"/>
      <c r="H27" s="24"/>
      <c r="I27" s="23"/>
      <c r="J27" s="78"/>
      <c r="K27" s="80"/>
      <c r="L27" s="80"/>
      <c r="M27" s="80"/>
      <c r="N27" s="80"/>
      <c r="O27" s="80"/>
      <c r="P27" s="80"/>
      <c r="Q27" s="80"/>
    </row>
    <row r="28" spans="1:17" s="14" customFormat="1" x14ac:dyDescent="0.25">
      <c r="A28" s="61" t="str">
        <f>'Front Page'!A28</f>
        <v>Student 27</v>
      </c>
      <c r="B28" s="67"/>
      <c r="C28" s="68" t="b">
        <f t="shared" si="0"/>
        <v>0</v>
      </c>
      <c r="D28" s="99"/>
      <c r="E28" s="71" t="b">
        <f t="shared" si="1"/>
        <v>0</v>
      </c>
      <c r="F28" s="74" t="str">
        <f t="shared" si="2"/>
        <v/>
      </c>
      <c r="G28" s="12"/>
      <c r="H28" s="24"/>
      <c r="I28" s="23"/>
      <c r="J28" s="78"/>
      <c r="K28" s="80"/>
      <c r="L28" s="80"/>
      <c r="M28" s="80"/>
      <c r="N28" s="80"/>
      <c r="O28" s="80"/>
      <c r="P28" s="80"/>
      <c r="Q28" s="80"/>
    </row>
    <row r="29" spans="1:17" s="14" customFormat="1" x14ac:dyDescent="0.25">
      <c r="A29" s="32" t="str">
        <f>'Front Page'!A29</f>
        <v>Student 28</v>
      </c>
      <c r="B29" s="59"/>
      <c r="C29" s="48" t="b">
        <f t="shared" si="0"/>
        <v>0</v>
      </c>
      <c r="D29" s="96"/>
      <c r="E29" s="53" t="b">
        <f t="shared" si="1"/>
        <v>0</v>
      </c>
      <c r="F29" s="73" t="str">
        <f t="shared" si="2"/>
        <v/>
      </c>
      <c r="G29" s="12"/>
      <c r="H29" s="24"/>
      <c r="I29" s="23"/>
      <c r="J29" s="78"/>
      <c r="K29" s="80"/>
      <c r="L29" s="80"/>
      <c r="M29" s="80"/>
      <c r="N29" s="80"/>
      <c r="O29" s="80"/>
      <c r="P29" s="80"/>
      <c r="Q29" s="80"/>
    </row>
    <row r="30" spans="1:17" s="14" customFormat="1" x14ac:dyDescent="0.25">
      <c r="A30" s="61" t="str">
        <f>'Front Page'!A30</f>
        <v>Student 29</v>
      </c>
      <c r="B30" s="67"/>
      <c r="C30" s="68" t="b">
        <f t="shared" si="0"/>
        <v>0</v>
      </c>
      <c r="D30" s="99"/>
      <c r="E30" s="71" t="b">
        <f t="shared" si="1"/>
        <v>0</v>
      </c>
      <c r="F30" s="74" t="str">
        <f t="shared" si="2"/>
        <v/>
      </c>
      <c r="G30" s="12"/>
      <c r="H30" s="24"/>
      <c r="I30" s="23"/>
      <c r="J30" s="78"/>
      <c r="K30" s="80"/>
      <c r="L30" s="80"/>
      <c r="M30" s="80"/>
      <c r="N30" s="80"/>
      <c r="O30" s="80"/>
      <c r="P30" s="80"/>
      <c r="Q30" s="80"/>
    </row>
    <row r="31" spans="1:17" s="14" customFormat="1" x14ac:dyDescent="0.25">
      <c r="A31" s="32" t="str">
        <f>'Front Page'!A31</f>
        <v>Student 30</v>
      </c>
      <c r="B31" s="59"/>
      <c r="C31" s="48" t="b">
        <f t="shared" si="0"/>
        <v>0</v>
      </c>
      <c r="D31" s="96"/>
      <c r="E31" s="53" t="b">
        <f t="shared" si="1"/>
        <v>0</v>
      </c>
      <c r="F31" s="73" t="str">
        <f t="shared" si="2"/>
        <v/>
      </c>
      <c r="G31" s="12"/>
      <c r="H31" s="24"/>
      <c r="I31" s="23"/>
      <c r="J31" s="78"/>
      <c r="K31" s="80"/>
      <c r="L31" s="80"/>
      <c r="M31" s="80"/>
      <c r="N31" s="80"/>
      <c r="O31" s="80"/>
      <c r="P31" s="80"/>
      <c r="Q31" s="80"/>
    </row>
    <row r="32" spans="1:17" s="14" customFormat="1" x14ac:dyDescent="0.25">
      <c r="A32" s="61" t="str">
        <f>'Front Page'!A32</f>
        <v>Student 31</v>
      </c>
      <c r="B32" s="67"/>
      <c r="C32" s="68" t="b">
        <f t="shared" si="0"/>
        <v>0</v>
      </c>
      <c r="D32" s="99"/>
      <c r="E32" s="71" t="b">
        <f t="shared" si="1"/>
        <v>0</v>
      </c>
      <c r="F32" s="74" t="str">
        <f t="shared" si="2"/>
        <v/>
      </c>
      <c r="G32" s="12"/>
      <c r="H32" s="24"/>
      <c r="I32" s="23"/>
      <c r="J32" s="78"/>
      <c r="K32" s="80"/>
      <c r="L32" s="80"/>
      <c r="M32" s="80"/>
      <c r="N32" s="80"/>
      <c r="O32" s="80"/>
      <c r="P32" s="80"/>
      <c r="Q32" s="80"/>
    </row>
    <row r="33" spans="1:17" s="14" customFormat="1" x14ac:dyDescent="0.25">
      <c r="A33" s="32" t="str">
        <f>'Front Page'!A33</f>
        <v>Student 32</v>
      </c>
      <c r="B33" s="59"/>
      <c r="C33" s="48" t="b">
        <f t="shared" si="0"/>
        <v>0</v>
      </c>
      <c r="D33" s="96"/>
      <c r="E33" s="53" t="b">
        <f t="shared" si="1"/>
        <v>0</v>
      </c>
      <c r="F33" s="73" t="str">
        <f t="shared" si="2"/>
        <v/>
      </c>
      <c r="G33" s="12"/>
      <c r="H33" s="24"/>
      <c r="I33" s="23"/>
      <c r="J33" s="78"/>
      <c r="K33" s="80"/>
      <c r="L33" s="80"/>
      <c r="M33" s="80"/>
      <c r="N33" s="80"/>
      <c r="O33" s="80"/>
      <c r="P33" s="80"/>
      <c r="Q33" s="80"/>
    </row>
    <row r="34" spans="1:17" s="14" customFormat="1" x14ac:dyDescent="0.25">
      <c r="A34" s="61" t="str">
        <f>'Front Page'!A34</f>
        <v>Student 33</v>
      </c>
      <c r="B34" s="67"/>
      <c r="C34" s="68" t="b">
        <f t="shared" si="0"/>
        <v>0</v>
      </c>
      <c r="D34" s="99"/>
      <c r="E34" s="71" t="b">
        <f t="shared" si="1"/>
        <v>0</v>
      </c>
      <c r="F34" s="74" t="str">
        <f t="shared" si="2"/>
        <v/>
      </c>
      <c r="G34" s="12"/>
      <c r="H34" s="24"/>
      <c r="I34" s="23"/>
      <c r="J34" s="78"/>
      <c r="K34" s="80"/>
      <c r="L34" s="80"/>
      <c r="M34" s="80"/>
      <c r="N34" s="80"/>
      <c r="O34" s="80"/>
      <c r="P34" s="80"/>
      <c r="Q34" s="80"/>
    </row>
    <row r="35" spans="1:17" s="14" customFormat="1" x14ac:dyDescent="0.25">
      <c r="A35" s="32" t="str">
        <f>'Front Page'!A35</f>
        <v>Student 34</v>
      </c>
      <c r="B35" s="59"/>
      <c r="C35" s="48" t="b">
        <f t="shared" si="0"/>
        <v>0</v>
      </c>
      <c r="D35" s="96"/>
      <c r="E35" s="53" t="b">
        <f t="shared" si="1"/>
        <v>0</v>
      </c>
      <c r="F35" s="73" t="str">
        <f t="shared" si="2"/>
        <v/>
      </c>
      <c r="G35" s="12"/>
      <c r="H35" s="24"/>
      <c r="I35" s="23"/>
      <c r="J35" s="78"/>
      <c r="K35" s="80"/>
      <c r="L35" s="80"/>
      <c r="M35" s="80"/>
      <c r="N35" s="80"/>
      <c r="O35" s="80"/>
      <c r="P35" s="80"/>
      <c r="Q35" s="80"/>
    </row>
    <row r="36" spans="1:17" s="14" customFormat="1" x14ac:dyDescent="0.25">
      <c r="A36" s="61" t="str">
        <f>'Front Page'!A36</f>
        <v>Student 35</v>
      </c>
      <c r="B36" s="67"/>
      <c r="C36" s="68" t="b">
        <f t="shared" si="0"/>
        <v>0</v>
      </c>
      <c r="D36" s="99"/>
      <c r="E36" s="71" t="b">
        <f t="shared" si="1"/>
        <v>0</v>
      </c>
      <c r="F36" s="74" t="str">
        <f t="shared" si="2"/>
        <v/>
      </c>
      <c r="G36" s="12"/>
      <c r="H36" s="24"/>
      <c r="I36" s="23"/>
      <c r="J36" s="78"/>
      <c r="K36" s="80"/>
      <c r="L36" s="80"/>
      <c r="M36" s="80"/>
      <c r="N36" s="80"/>
      <c r="O36" s="80"/>
      <c r="P36" s="80"/>
      <c r="Q36" s="80"/>
    </row>
    <row r="37" spans="1:17" s="14" customFormat="1" x14ac:dyDescent="0.25">
      <c r="A37" s="32" t="str">
        <f>'Front Page'!A37</f>
        <v>Student 36</v>
      </c>
      <c r="B37" s="59"/>
      <c r="C37" s="48" t="b">
        <f t="shared" si="0"/>
        <v>0</v>
      </c>
      <c r="D37" s="96"/>
      <c r="E37" s="53" t="b">
        <f t="shared" si="1"/>
        <v>0</v>
      </c>
      <c r="F37" s="73" t="str">
        <f t="shared" si="2"/>
        <v/>
      </c>
      <c r="G37" s="12"/>
      <c r="H37" s="24"/>
      <c r="I37" s="23"/>
      <c r="J37" s="78"/>
      <c r="K37" s="80"/>
      <c r="L37" s="80"/>
      <c r="M37" s="80"/>
      <c r="N37" s="80"/>
      <c r="O37" s="80"/>
      <c r="P37" s="80"/>
      <c r="Q37" s="80"/>
    </row>
    <row r="38" spans="1:17" s="14" customFormat="1" x14ac:dyDescent="0.25">
      <c r="A38" s="61" t="str">
        <f>'Front Page'!A38</f>
        <v>Student 37</v>
      </c>
      <c r="B38" s="67"/>
      <c r="C38" s="68" t="b">
        <f t="shared" si="0"/>
        <v>0</v>
      </c>
      <c r="D38" s="99"/>
      <c r="E38" s="71" t="b">
        <f t="shared" si="1"/>
        <v>0</v>
      </c>
      <c r="F38" s="74" t="str">
        <f t="shared" si="2"/>
        <v/>
      </c>
      <c r="G38" s="12"/>
      <c r="H38" s="24"/>
      <c r="I38" s="23"/>
      <c r="J38" s="78"/>
      <c r="K38" s="80"/>
      <c r="L38" s="80"/>
      <c r="M38" s="80"/>
      <c r="N38" s="80"/>
      <c r="O38" s="80"/>
      <c r="P38" s="80"/>
      <c r="Q38" s="80"/>
    </row>
    <row r="39" spans="1:17" s="14" customFormat="1" x14ac:dyDescent="0.25">
      <c r="A39" s="32" t="str">
        <f>'Front Page'!A39</f>
        <v>Student 38</v>
      </c>
      <c r="B39" s="59"/>
      <c r="C39" s="48" t="b">
        <f t="shared" si="0"/>
        <v>0</v>
      </c>
      <c r="D39" s="96"/>
      <c r="E39" s="53" t="b">
        <f t="shared" si="1"/>
        <v>0</v>
      </c>
      <c r="F39" s="73" t="str">
        <f t="shared" si="2"/>
        <v/>
      </c>
      <c r="G39" s="12"/>
      <c r="H39" s="24"/>
      <c r="I39" s="23"/>
      <c r="J39" s="78"/>
      <c r="K39" s="80"/>
      <c r="L39" s="80"/>
      <c r="M39" s="80"/>
      <c r="N39" s="80"/>
      <c r="O39" s="80"/>
      <c r="P39" s="80"/>
      <c r="Q39" s="80"/>
    </row>
    <row r="40" spans="1:17" s="14" customFormat="1" x14ac:dyDescent="0.25">
      <c r="A40" s="61" t="str">
        <f>'Front Page'!A40</f>
        <v>Student 39</v>
      </c>
      <c r="B40" s="67"/>
      <c r="C40" s="68" t="b">
        <f t="shared" si="0"/>
        <v>0</v>
      </c>
      <c r="D40" s="99"/>
      <c r="E40" s="71" t="b">
        <f t="shared" si="1"/>
        <v>0</v>
      </c>
      <c r="F40" s="74" t="str">
        <f t="shared" si="2"/>
        <v/>
      </c>
      <c r="G40" s="12"/>
      <c r="H40" s="24"/>
      <c r="I40" s="23"/>
      <c r="J40" s="78"/>
      <c r="K40" s="80"/>
      <c r="L40" s="80"/>
      <c r="M40" s="80"/>
      <c r="N40" s="80"/>
      <c r="O40" s="80"/>
      <c r="P40" s="80"/>
      <c r="Q40" s="80"/>
    </row>
    <row r="41" spans="1:17" s="14" customFormat="1" ht="16.5" thickBot="1" x14ac:dyDescent="0.3">
      <c r="A41" s="33" t="str">
        <f>'Front Page'!A41</f>
        <v>Student 40</v>
      </c>
      <c r="B41" s="60"/>
      <c r="C41" s="51" t="b">
        <f t="shared" si="0"/>
        <v>0</v>
      </c>
      <c r="D41" s="97"/>
      <c r="E41" s="54" t="b">
        <f t="shared" si="1"/>
        <v>0</v>
      </c>
      <c r="F41" s="75" t="str">
        <f t="shared" si="2"/>
        <v/>
      </c>
      <c r="G41" s="12"/>
      <c r="H41" s="24"/>
      <c r="I41" s="23"/>
      <c r="J41" s="78"/>
      <c r="K41" s="80"/>
      <c r="L41" s="80"/>
      <c r="M41" s="80"/>
      <c r="N41" s="80"/>
      <c r="O41" s="80"/>
      <c r="P41" s="80"/>
      <c r="Q41" s="80"/>
    </row>
    <row r="42" spans="1:17" ht="16.5" thickTop="1" x14ac:dyDescent="0.25"/>
  </sheetData>
  <sheetProtection sheet="1" objects="1" scenarios="1"/>
  <dataValidations count="2">
    <dataValidation type="list" allowBlank="1" showInputMessage="1" showErrorMessage="1" sqref="B2:B41">
      <formula1>$H$2:$H$6</formula1>
    </dataValidation>
    <dataValidation type="list" allowBlank="1" showInputMessage="1" showErrorMessage="1" sqref="D2:D41">
      <formula1>$I$2:$I$6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0" sqref="B10"/>
    </sheetView>
  </sheetViews>
  <sheetFormatPr defaultColWidth="10.875" defaultRowHeight="15.75" x14ac:dyDescent="0.25"/>
  <cols>
    <col min="1" max="1" width="20.625" style="13" customWidth="1"/>
    <col min="2" max="2" width="65.125" style="14" bestFit="1" customWidth="1"/>
    <col min="3" max="3" width="10.875" style="13" hidden="1" customWidth="1"/>
    <col min="4" max="4" width="14.375" style="30" customWidth="1"/>
    <col min="5" max="5" width="10.875" style="14" customWidth="1"/>
    <col min="6" max="6" width="65.125" style="19" hidden="1" customWidth="1"/>
    <col min="7" max="7" width="10.875" style="44" customWidth="1"/>
    <col min="8" max="9" width="63.625" style="79" bestFit="1" customWidth="1"/>
    <col min="10" max="12" width="55.625" style="79" bestFit="1" customWidth="1"/>
    <col min="13" max="13" width="100.125" style="79" bestFit="1" customWidth="1"/>
    <col min="14" max="14" width="53.625" style="79" bestFit="1" customWidth="1"/>
    <col min="15" max="17" width="10.875" style="79"/>
    <col min="18" max="28" width="10.875" style="20"/>
    <col min="29" max="16384" width="10.875" style="14"/>
  </cols>
  <sheetData>
    <row r="1" spans="1:17" s="11" customFormat="1" ht="32.1" customHeight="1" thickTop="1" thickBot="1" x14ac:dyDescent="0.3">
      <c r="A1" s="31">
        <v>6.11</v>
      </c>
      <c r="B1" s="55" t="s">
        <v>176</v>
      </c>
      <c r="C1" s="57"/>
      <c r="D1" s="58" t="s">
        <v>40</v>
      </c>
      <c r="F1" s="15"/>
      <c r="H1" s="76"/>
      <c r="I1" s="94"/>
      <c r="J1" s="94"/>
      <c r="K1" s="94"/>
      <c r="L1" s="94"/>
      <c r="M1" s="94"/>
      <c r="N1" s="94"/>
      <c r="O1" s="94"/>
      <c r="P1" s="94"/>
      <c r="Q1" s="94"/>
    </row>
    <row r="2" spans="1:17" s="14" customFormat="1" ht="16.5" thickTop="1" x14ac:dyDescent="0.25">
      <c r="A2" s="61" t="str">
        <f>'Front Page'!A2</f>
        <v>Student 1</v>
      </c>
      <c r="B2" s="62"/>
      <c r="C2" s="66" t="b">
        <f>IF(B2="5 - Re-evaluate and make adjustments to planning and carrying out the activity",5, IF(B2="4 - Effectively involved in the planning and implementing of the activity",4, IF(B2="3 - Help plan and assist in planning of activity",3, IF(B2="2 - Involved only when delegated or instructed", 2, IF(B2="1 - Not involved in the planning or implementing of activity", 1)))))</f>
        <v>0</v>
      </c>
      <c r="D2" s="72" t="str">
        <f>IFERROR(AVERAGE(C2), "")</f>
        <v/>
      </c>
      <c r="E2" s="12"/>
      <c r="F2" s="27" t="s">
        <v>177</v>
      </c>
      <c r="G2" s="12"/>
      <c r="H2" s="78"/>
      <c r="I2" s="78"/>
      <c r="J2" s="77"/>
      <c r="K2" s="77"/>
      <c r="L2" s="77"/>
      <c r="M2" s="79"/>
      <c r="N2" s="79"/>
      <c r="O2" s="79"/>
      <c r="P2" s="79"/>
      <c r="Q2" s="79"/>
    </row>
    <row r="3" spans="1:17" s="14" customFormat="1" x14ac:dyDescent="0.25">
      <c r="A3" s="32" t="str">
        <f>'Front Page'!A3</f>
        <v>Student 2</v>
      </c>
      <c r="B3" s="59"/>
      <c r="C3" s="53" t="b">
        <f t="shared" ref="C3:C41" si="0">IF(B3="5 - Re-evaluate and make adjustments to planning and carrying out the activity",5, IF(B3="4 - Effectively involved in the planning and implementing of the activity",4, IF(B3="3 - Help plan and assist in planning of activity",3, IF(B3="2 - Involved only when delegated or instructed", 2, IF(B3="1 - Not involved in the planning or implementing of activity", 1)))))</f>
        <v>0</v>
      </c>
      <c r="D3" s="73" t="str">
        <f t="shared" ref="D3:D41" si="1">IFERROR(AVERAGE(C3), "")</f>
        <v/>
      </c>
      <c r="E3" s="12"/>
      <c r="F3" s="27" t="s">
        <v>178</v>
      </c>
      <c r="G3" s="12"/>
      <c r="H3" s="78"/>
      <c r="I3" s="78"/>
      <c r="J3" s="77"/>
      <c r="K3" s="77"/>
      <c r="L3" s="77"/>
      <c r="M3" s="79"/>
      <c r="N3" s="79"/>
      <c r="O3" s="79"/>
      <c r="P3" s="79"/>
      <c r="Q3" s="79"/>
    </row>
    <row r="4" spans="1:17" s="14" customFormat="1" x14ac:dyDescent="0.25">
      <c r="A4" s="61" t="str">
        <f>'Front Page'!A4</f>
        <v>Student 3</v>
      </c>
      <c r="B4" s="67"/>
      <c r="C4" s="71" t="b">
        <f t="shared" si="0"/>
        <v>0</v>
      </c>
      <c r="D4" s="74" t="str">
        <f t="shared" si="1"/>
        <v/>
      </c>
      <c r="E4" s="12"/>
      <c r="F4" s="27" t="s">
        <v>179</v>
      </c>
      <c r="G4" s="12"/>
      <c r="H4" s="78"/>
      <c r="I4" s="78"/>
      <c r="J4" s="77"/>
      <c r="K4" s="77"/>
      <c r="L4" s="77"/>
      <c r="M4" s="79"/>
      <c r="N4" s="79"/>
      <c r="O4" s="79"/>
      <c r="P4" s="79"/>
      <c r="Q4" s="79"/>
    </row>
    <row r="5" spans="1:17" s="14" customFormat="1" x14ac:dyDescent="0.25">
      <c r="A5" s="32" t="str">
        <f>'Front Page'!A5</f>
        <v>Student 4</v>
      </c>
      <c r="B5" s="59"/>
      <c r="C5" s="53" t="b">
        <f t="shared" si="0"/>
        <v>0</v>
      </c>
      <c r="D5" s="73" t="str">
        <f t="shared" si="1"/>
        <v/>
      </c>
      <c r="E5" s="12"/>
      <c r="F5" s="27" t="s">
        <v>180</v>
      </c>
      <c r="G5" s="12"/>
      <c r="H5" s="78"/>
      <c r="I5" s="78"/>
      <c r="J5" s="77"/>
      <c r="K5" s="77"/>
      <c r="L5" s="77"/>
      <c r="M5" s="79"/>
      <c r="N5" s="79"/>
      <c r="O5" s="79"/>
      <c r="P5" s="79"/>
      <c r="Q5" s="79"/>
    </row>
    <row r="6" spans="1:17" s="14" customFormat="1" x14ac:dyDescent="0.25">
      <c r="A6" s="61" t="str">
        <f>'Front Page'!A6</f>
        <v>Student 5</v>
      </c>
      <c r="B6" s="67"/>
      <c r="C6" s="71" t="b">
        <f t="shared" si="0"/>
        <v>0</v>
      </c>
      <c r="D6" s="74" t="str">
        <f t="shared" si="1"/>
        <v/>
      </c>
      <c r="E6" s="12"/>
      <c r="F6" s="27" t="s">
        <v>181</v>
      </c>
      <c r="G6" s="12"/>
      <c r="H6" s="78"/>
      <c r="I6" s="78"/>
      <c r="J6" s="77"/>
      <c r="K6" s="77"/>
      <c r="L6" s="77"/>
      <c r="M6" s="79"/>
      <c r="N6" s="79"/>
      <c r="O6" s="79"/>
      <c r="P6" s="79"/>
      <c r="Q6" s="79"/>
    </row>
    <row r="7" spans="1:17" s="14" customFormat="1" x14ac:dyDescent="0.25">
      <c r="A7" s="32" t="str">
        <f>'Front Page'!A7</f>
        <v>Student 6</v>
      </c>
      <c r="B7" s="59"/>
      <c r="C7" s="53" t="b">
        <f t="shared" si="0"/>
        <v>0</v>
      </c>
      <c r="D7" s="73" t="str">
        <f t="shared" si="1"/>
        <v/>
      </c>
      <c r="E7" s="12"/>
      <c r="F7" s="27"/>
      <c r="G7" s="12"/>
      <c r="H7" s="78"/>
      <c r="I7" s="77"/>
      <c r="J7" s="78"/>
      <c r="K7" s="79"/>
      <c r="L7" s="79"/>
      <c r="M7" s="79"/>
      <c r="N7" s="79"/>
      <c r="O7" s="79"/>
      <c r="P7" s="79"/>
      <c r="Q7" s="79"/>
    </row>
    <row r="8" spans="1:17" s="14" customFormat="1" x14ac:dyDescent="0.25">
      <c r="A8" s="61" t="str">
        <f>'Front Page'!A8</f>
        <v>Student 7</v>
      </c>
      <c r="B8" s="67"/>
      <c r="C8" s="71" t="b">
        <f t="shared" si="0"/>
        <v>0</v>
      </c>
      <c r="D8" s="74" t="str">
        <f t="shared" si="1"/>
        <v/>
      </c>
      <c r="E8" s="12"/>
      <c r="F8" s="27"/>
      <c r="G8" s="12"/>
      <c r="H8" s="78"/>
      <c r="I8" s="77"/>
      <c r="J8" s="78"/>
      <c r="K8" s="79"/>
      <c r="L8" s="79"/>
      <c r="M8" s="79"/>
      <c r="N8" s="79"/>
      <c r="O8" s="79"/>
      <c r="P8" s="79"/>
      <c r="Q8" s="79"/>
    </row>
    <row r="9" spans="1:17" s="14" customFormat="1" x14ac:dyDescent="0.25">
      <c r="A9" s="32" t="str">
        <f>'Front Page'!A9</f>
        <v>Student 8</v>
      </c>
      <c r="B9" s="59"/>
      <c r="C9" s="53" t="b">
        <f t="shared" si="0"/>
        <v>0</v>
      </c>
      <c r="D9" s="73" t="str">
        <f t="shared" si="1"/>
        <v/>
      </c>
      <c r="E9" s="12"/>
      <c r="F9" s="27"/>
      <c r="G9" s="12"/>
      <c r="H9" s="78"/>
      <c r="I9" s="77"/>
      <c r="J9" s="78"/>
      <c r="K9" s="79"/>
      <c r="L9" s="79"/>
      <c r="M9" s="79"/>
      <c r="N9" s="79"/>
      <c r="O9" s="79"/>
      <c r="P9" s="79"/>
      <c r="Q9" s="79"/>
    </row>
    <row r="10" spans="1:17" s="14" customFormat="1" x14ac:dyDescent="0.25">
      <c r="A10" s="61" t="str">
        <f>'Front Page'!A10</f>
        <v>Student 9</v>
      </c>
      <c r="B10" s="67"/>
      <c r="C10" s="71" t="b">
        <f t="shared" si="0"/>
        <v>0</v>
      </c>
      <c r="D10" s="74" t="str">
        <f t="shared" si="1"/>
        <v/>
      </c>
      <c r="E10" s="12"/>
      <c r="F10" s="27"/>
      <c r="G10" s="12"/>
      <c r="H10" s="78"/>
      <c r="I10" s="77"/>
      <c r="J10" s="78"/>
      <c r="K10" s="79"/>
      <c r="L10" s="79"/>
      <c r="M10" s="79"/>
      <c r="N10" s="79"/>
      <c r="O10" s="79"/>
      <c r="P10" s="79"/>
      <c r="Q10" s="79"/>
    </row>
    <row r="11" spans="1:17" s="14" customFormat="1" x14ac:dyDescent="0.25">
      <c r="A11" s="32" t="str">
        <f>'Front Page'!A11</f>
        <v>Student 10</v>
      </c>
      <c r="B11" s="59"/>
      <c r="C11" s="53" t="b">
        <f t="shared" si="0"/>
        <v>0</v>
      </c>
      <c r="D11" s="73" t="str">
        <f t="shared" si="1"/>
        <v/>
      </c>
      <c r="E11" s="12"/>
      <c r="F11" s="27"/>
      <c r="G11" s="12"/>
      <c r="H11" s="78"/>
      <c r="I11" s="77"/>
      <c r="J11" s="78"/>
      <c r="K11" s="79"/>
      <c r="L11" s="79"/>
      <c r="M11" s="79"/>
      <c r="N11" s="79"/>
      <c r="O11" s="79"/>
      <c r="P11" s="79"/>
      <c r="Q11" s="79"/>
    </row>
    <row r="12" spans="1:17" s="14" customFormat="1" x14ac:dyDescent="0.25">
      <c r="A12" s="61" t="str">
        <f>'Front Page'!A12</f>
        <v>Student 11</v>
      </c>
      <c r="B12" s="67"/>
      <c r="C12" s="71" t="b">
        <f t="shared" si="0"/>
        <v>0</v>
      </c>
      <c r="D12" s="74" t="str">
        <f t="shared" si="1"/>
        <v/>
      </c>
      <c r="E12" s="12"/>
      <c r="F12" s="27"/>
      <c r="G12" s="12"/>
      <c r="H12" s="78"/>
      <c r="I12" s="77"/>
      <c r="J12" s="78"/>
      <c r="K12" s="79"/>
      <c r="L12" s="79"/>
      <c r="M12" s="79"/>
      <c r="N12" s="79"/>
      <c r="O12" s="79"/>
      <c r="P12" s="79"/>
      <c r="Q12" s="79"/>
    </row>
    <row r="13" spans="1:17" s="14" customFormat="1" x14ac:dyDescent="0.25">
      <c r="A13" s="32" t="str">
        <f>'Front Page'!A13</f>
        <v>Student 12</v>
      </c>
      <c r="B13" s="59"/>
      <c r="C13" s="53" t="b">
        <f t="shared" si="0"/>
        <v>0</v>
      </c>
      <c r="D13" s="73" t="str">
        <f t="shared" si="1"/>
        <v/>
      </c>
      <c r="E13" s="12"/>
      <c r="F13" s="27"/>
      <c r="G13" s="12"/>
      <c r="H13" s="78"/>
      <c r="I13" s="77"/>
      <c r="J13" s="78"/>
      <c r="K13" s="79"/>
      <c r="L13" s="79"/>
      <c r="M13" s="79"/>
      <c r="N13" s="79"/>
      <c r="O13" s="79"/>
      <c r="P13" s="79"/>
      <c r="Q13" s="79"/>
    </row>
    <row r="14" spans="1:17" s="14" customFormat="1" x14ac:dyDescent="0.25">
      <c r="A14" s="61" t="str">
        <f>'Front Page'!A14</f>
        <v>Student 13</v>
      </c>
      <c r="B14" s="67"/>
      <c r="C14" s="71" t="b">
        <f t="shared" si="0"/>
        <v>0</v>
      </c>
      <c r="D14" s="74" t="str">
        <f t="shared" si="1"/>
        <v/>
      </c>
      <c r="E14" s="12"/>
      <c r="F14" s="27"/>
      <c r="G14" s="12"/>
      <c r="H14" s="78"/>
      <c r="I14" s="77"/>
      <c r="J14" s="78"/>
      <c r="K14" s="79"/>
      <c r="L14" s="79"/>
      <c r="M14" s="79"/>
      <c r="N14" s="79"/>
      <c r="O14" s="79"/>
      <c r="P14" s="79"/>
      <c r="Q14" s="79"/>
    </row>
    <row r="15" spans="1:17" s="14" customFormat="1" x14ac:dyDescent="0.25">
      <c r="A15" s="32" t="str">
        <f>'Front Page'!A15</f>
        <v>Student 14</v>
      </c>
      <c r="B15" s="59"/>
      <c r="C15" s="53" t="b">
        <f t="shared" si="0"/>
        <v>0</v>
      </c>
      <c r="D15" s="73" t="str">
        <f t="shared" si="1"/>
        <v/>
      </c>
      <c r="E15" s="12"/>
      <c r="F15" s="27"/>
      <c r="G15" s="12"/>
      <c r="H15" s="78"/>
      <c r="I15" s="77"/>
      <c r="J15" s="78"/>
      <c r="K15" s="79"/>
      <c r="L15" s="79"/>
      <c r="M15" s="79"/>
      <c r="N15" s="79"/>
      <c r="O15" s="79"/>
      <c r="P15" s="79"/>
      <c r="Q15" s="79"/>
    </row>
    <row r="16" spans="1:17" s="14" customFormat="1" x14ac:dyDescent="0.25">
      <c r="A16" s="61" t="str">
        <f>'Front Page'!A16</f>
        <v>Student 15</v>
      </c>
      <c r="B16" s="67"/>
      <c r="C16" s="71" t="b">
        <f t="shared" si="0"/>
        <v>0</v>
      </c>
      <c r="D16" s="74" t="str">
        <f t="shared" si="1"/>
        <v/>
      </c>
      <c r="E16" s="12"/>
      <c r="F16" s="27"/>
      <c r="G16" s="12"/>
      <c r="H16" s="78"/>
      <c r="I16" s="77"/>
      <c r="J16" s="78"/>
      <c r="K16" s="79"/>
      <c r="L16" s="79"/>
      <c r="M16" s="79"/>
      <c r="N16" s="79"/>
      <c r="O16" s="79"/>
      <c r="P16" s="79"/>
      <c r="Q16" s="79"/>
    </row>
    <row r="17" spans="1:17" s="14" customFormat="1" x14ac:dyDescent="0.25">
      <c r="A17" s="32" t="str">
        <f>'Front Page'!A17</f>
        <v>Student 16</v>
      </c>
      <c r="B17" s="59"/>
      <c r="C17" s="53" t="b">
        <f t="shared" si="0"/>
        <v>0</v>
      </c>
      <c r="D17" s="73" t="str">
        <f t="shared" si="1"/>
        <v/>
      </c>
      <c r="E17" s="12"/>
      <c r="F17" s="27"/>
      <c r="G17" s="12"/>
      <c r="H17" s="78"/>
      <c r="I17" s="77"/>
      <c r="J17" s="78"/>
      <c r="K17" s="80"/>
      <c r="L17" s="80"/>
      <c r="M17" s="80"/>
      <c r="N17" s="80"/>
      <c r="O17" s="80"/>
      <c r="P17" s="80"/>
      <c r="Q17" s="80"/>
    </row>
    <row r="18" spans="1:17" s="14" customFormat="1" x14ac:dyDescent="0.25">
      <c r="A18" s="61" t="str">
        <f>'Front Page'!A18</f>
        <v>Student 17</v>
      </c>
      <c r="B18" s="67"/>
      <c r="C18" s="71" t="b">
        <f t="shared" si="0"/>
        <v>0</v>
      </c>
      <c r="D18" s="74" t="str">
        <f t="shared" si="1"/>
        <v/>
      </c>
      <c r="E18" s="12"/>
      <c r="F18" s="27"/>
      <c r="G18" s="12"/>
      <c r="H18" s="78"/>
      <c r="I18" s="77"/>
      <c r="J18" s="78"/>
      <c r="K18" s="80"/>
      <c r="L18" s="80"/>
      <c r="M18" s="80"/>
      <c r="N18" s="80"/>
      <c r="O18" s="80"/>
      <c r="P18" s="80"/>
      <c r="Q18" s="80"/>
    </row>
    <row r="19" spans="1:17" s="14" customFormat="1" x14ac:dyDescent="0.25">
      <c r="A19" s="32" t="str">
        <f>'Front Page'!A19</f>
        <v>Student 18</v>
      </c>
      <c r="B19" s="59"/>
      <c r="C19" s="53" t="b">
        <f t="shared" si="0"/>
        <v>0</v>
      </c>
      <c r="D19" s="73" t="str">
        <f t="shared" si="1"/>
        <v/>
      </c>
      <c r="E19" s="12"/>
      <c r="F19" s="27"/>
      <c r="G19" s="12"/>
      <c r="H19" s="78"/>
      <c r="I19" s="77"/>
      <c r="J19" s="78"/>
      <c r="K19" s="80"/>
      <c r="L19" s="80"/>
      <c r="M19" s="80"/>
      <c r="N19" s="80"/>
      <c r="O19" s="80"/>
      <c r="P19" s="80"/>
      <c r="Q19" s="80"/>
    </row>
    <row r="20" spans="1:17" s="14" customFormat="1" x14ac:dyDescent="0.25">
      <c r="A20" s="61" t="str">
        <f>'Front Page'!A20</f>
        <v>Student 19</v>
      </c>
      <c r="B20" s="67"/>
      <c r="C20" s="71" t="b">
        <f t="shared" si="0"/>
        <v>0</v>
      </c>
      <c r="D20" s="74" t="str">
        <f t="shared" si="1"/>
        <v/>
      </c>
      <c r="E20" s="12"/>
      <c r="F20" s="27"/>
      <c r="G20" s="12"/>
      <c r="H20" s="78"/>
      <c r="I20" s="77"/>
      <c r="J20" s="78"/>
      <c r="K20" s="80"/>
      <c r="L20" s="80"/>
      <c r="M20" s="80"/>
      <c r="N20" s="80"/>
      <c r="O20" s="80"/>
      <c r="P20" s="80"/>
      <c r="Q20" s="80"/>
    </row>
    <row r="21" spans="1:17" s="14" customFormat="1" x14ac:dyDescent="0.25">
      <c r="A21" s="32" t="str">
        <f>'Front Page'!A21</f>
        <v>Student 20</v>
      </c>
      <c r="B21" s="59"/>
      <c r="C21" s="53" t="b">
        <f t="shared" si="0"/>
        <v>0</v>
      </c>
      <c r="D21" s="73" t="str">
        <f t="shared" si="1"/>
        <v/>
      </c>
      <c r="E21" s="12"/>
      <c r="F21" s="27"/>
      <c r="G21" s="12"/>
      <c r="H21" s="78"/>
      <c r="I21" s="77"/>
      <c r="J21" s="78"/>
      <c r="K21" s="80"/>
      <c r="L21" s="80"/>
      <c r="M21" s="80"/>
      <c r="N21" s="80"/>
      <c r="O21" s="80"/>
      <c r="P21" s="80"/>
      <c r="Q21" s="80"/>
    </row>
    <row r="22" spans="1:17" s="14" customFormat="1" x14ac:dyDescent="0.25">
      <c r="A22" s="61" t="str">
        <f>'Front Page'!A22</f>
        <v>Student 21</v>
      </c>
      <c r="B22" s="67"/>
      <c r="C22" s="71" t="b">
        <f t="shared" si="0"/>
        <v>0</v>
      </c>
      <c r="D22" s="74" t="str">
        <f t="shared" si="1"/>
        <v/>
      </c>
      <c r="E22" s="12"/>
      <c r="F22" s="27"/>
      <c r="G22" s="12"/>
      <c r="H22" s="78"/>
      <c r="I22" s="77"/>
      <c r="J22" s="78"/>
      <c r="K22" s="80"/>
      <c r="L22" s="80"/>
      <c r="M22" s="80"/>
      <c r="N22" s="80"/>
      <c r="O22" s="80"/>
      <c r="P22" s="80"/>
      <c r="Q22" s="80"/>
    </row>
    <row r="23" spans="1:17" s="14" customFormat="1" x14ac:dyDescent="0.25">
      <c r="A23" s="32" t="str">
        <f>'Front Page'!A23</f>
        <v>Student 22</v>
      </c>
      <c r="B23" s="59"/>
      <c r="C23" s="53" t="b">
        <f t="shared" si="0"/>
        <v>0</v>
      </c>
      <c r="D23" s="73" t="str">
        <f t="shared" si="1"/>
        <v/>
      </c>
      <c r="E23" s="12"/>
      <c r="F23" s="27"/>
      <c r="G23" s="12"/>
      <c r="H23" s="78"/>
      <c r="I23" s="77"/>
      <c r="J23" s="78"/>
      <c r="K23" s="80"/>
      <c r="L23" s="80"/>
      <c r="M23" s="80"/>
      <c r="N23" s="80"/>
      <c r="O23" s="80"/>
      <c r="P23" s="80"/>
      <c r="Q23" s="80"/>
    </row>
    <row r="24" spans="1:17" s="14" customFormat="1" x14ac:dyDescent="0.25">
      <c r="A24" s="61" t="str">
        <f>'Front Page'!A24</f>
        <v>Student 23</v>
      </c>
      <c r="B24" s="67"/>
      <c r="C24" s="71" t="b">
        <f t="shared" si="0"/>
        <v>0</v>
      </c>
      <c r="D24" s="74" t="str">
        <f t="shared" si="1"/>
        <v/>
      </c>
      <c r="E24" s="12"/>
      <c r="F24" s="27"/>
      <c r="G24" s="12"/>
      <c r="H24" s="78"/>
      <c r="I24" s="77"/>
      <c r="J24" s="78"/>
      <c r="K24" s="80"/>
      <c r="L24" s="80"/>
      <c r="M24" s="80"/>
      <c r="N24" s="80"/>
      <c r="O24" s="80"/>
      <c r="P24" s="80"/>
      <c r="Q24" s="80"/>
    </row>
    <row r="25" spans="1:17" s="14" customFormat="1" x14ac:dyDescent="0.25">
      <c r="A25" s="32" t="str">
        <f>'Front Page'!A25</f>
        <v>Student 24</v>
      </c>
      <c r="B25" s="59"/>
      <c r="C25" s="53" t="b">
        <f t="shared" si="0"/>
        <v>0</v>
      </c>
      <c r="D25" s="73" t="str">
        <f t="shared" si="1"/>
        <v/>
      </c>
      <c r="E25" s="12"/>
      <c r="F25" s="27"/>
      <c r="G25" s="12"/>
      <c r="H25" s="78"/>
      <c r="I25" s="77"/>
      <c r="J25" s="78"/>
      <c r="K25" s="80"/>
      <c r="L25" s="80"/>
      <c r="M25" s="80"/>
      <c r="N25" s="80"/>
      <c r="O25" s="80"/>
      <c r="P25" s="80"/>
      <c r="Q25" s="80"/>
    </row>
    <row r="26" spans="1:17" s="14" customFormat="1" x14ac:dyDescent="0.25">
      <c r="A26" s="61" t="str">
        <f>'Front Page'!A26</f>
        <v>Student 25</v>
      </c>
      <c r="B26" s="67"/>
      <c r="C26" s="71" t="b">
        <f t="shared" si="0"/>
        <v>0</v>
      </c>
      <c r="D26" s="74" t="str">
        <f t="shared" si="1"/>
        <v/>
      </c>
      <c r="E26" s="12"/>
      <c r="F26" s="27"/>
      <c r="G26" s="12"/>
      <c r="H26" s="78"/>
      <c r="I26" s="77"/>
      <c r="J26" s="78"/>
      <c r="K26" s="80"/>
      <c r="L26" s="80"/>
      <c r="M26" s="80"/>
      <c r="N26" s="80"/>
      <c r="O26" s="80"/>
      <c r="P26" s="80"/>
      <c r="Q26" s="80"/>
    </row>
    <row r="27" spans="1:17" s="14" customFormat="1" x14ac:dyDescent="0.25">
      <c r="A27" s="32" t="str">
        <f>'Front Page'!A27</f>
        <v>Student 26</v>
      </c>
      <c r="B27" s="59"/>
      <c r="C27" s="53" t="b">
        <f t="shared" si="0"/>
        <v>0</v>
      </c>
      <c r="D27" s="73" t="str">
        <f t="shared" si="1"/>
        <v/>
      </c>
      <c r="E27" s="12"/>
      <c r="F27" s="27"/>
      <c r="G27" s="12"/>
      <c r="H27" s="78"/>
      <c r="I27" s="77"/>
      <c r="J27" s="78"/>
      <c r="K27" s="80"/>
      <c r="L27" s="80"/>
      <c r="M27" s="80"/>
      <c r="N27" s="80"/>
      <c r="O27" s="80"/>
      <c r="P27" s="80"/>
      <c r="Q27" s="80"/>
    </row>
    <row r="28" spans="1:17" s="14" customFormat="1" x14ac:dyDescent="0.25">
      <c r="A28" s="61" t="str">
        <f>'Front Page'!A28</f>
        <v>Student 27</v>
      </c>
      <c r="B28" s="67"/>
      <c r="C28" s="71" t="b">
        <f t="shared" si="0"/>
        <v>0</v>
      </c>
      <c r="D28" s="74" t="str">
        <f t="shared" si="1"/>
        <v/>
      </c>
      <c r="E28" s="12"/>
      <c r="F28" s="27"/>
      <c r="G28" s="12"/>
      <c r="H28" s="78"/>
      <c r="I28" s="77"/>
      <c r="J28" s="78"/>
      <c r="K28" s="80"/>
      <c r="L28" s="80"/>
      <c r="M28" s="80"/>
      <c r="N28" s="80"/>
      <c r="O28" s="80"/>
      <c r="P28" s="80"/>
      <c r="Q28" s="80"/>
    </row>
    <row r="29" spans="1:17" s="14" customFormat="1" x14ac:dyDescent="0.25">
      <c r="A29" s="32" t="str">
        <f>'Front Page'!A29</f>
        <v>Student 28</v>
      </c>
      <c r="B29" s="59"/>
      <c r="C29" s="53" t="b">
        <f t="shared" si="0"/>
        <v>0</v>
      </c>
      <c r="D29" s="73" t="str">
        <f t="shared" si="1"/>
        <v/>
      </c>
      <c r="E29" s="12"/>
      <c r="F29" s="27"/>
      <c r="G29" s="12"/>
      <c r="H29" s="78"/>
      <c r="I29" s="77"/>
      <c r="J29" s="78"/>
      <c r="K29" s="80"/>
      <c r="L29" s="80"/>
      <c r="M29" s="80"/>
      <c r="N29" s="80"/>
      <c r="O29" s="80"/>
      <c r="P29" s="80"/>
      <c r="Q29" s="80"/>
    </row>
    <row r="30" spans="1:17" s="14" customFormat="1" x14ac:dyDescent="0.25">
      <c r="A30" s="61" t="str">
        <f>'Front Page'!A30</f>
        <v>Student 29</v>
      </c>
      <c r="B30" s="67"/>
      <c r="C30" s="71" t="b">
        <f t="shared" si="0"/>
        <v>0</v>
      </c>
      <c r="D30" s="74" t="str">
        <f t="shared" si="1"/>
        <v/>
      </c>
      <c r="E30" s="12"/>
      <c r="F30" s="27"/>
      <c r="G30" s="12"/>
      <c r="H30" s="78"/>
      <c r="I30" s="77"/>
      <c r="J30" s="78"/>
      <c r="K30" s="80"/>
      <c r="L30" s="80"/>
      <c r="M30" s="80"/>
      <c r="N30" s="80"/>
      <c r="O30" s="80"/>
      <c r="P30" s="80"/>
      <c r="Q30" s="80"/>
    </row>
    <row r="31" spans="1:17" s="14" customFormat="1" x14ac:dyDescent="0.25">
      <c r="A31" s="32" t="str">
        <f>'Front Page'!A31</f>
        <v>Student 30</v>
      </c>
      <c r="B31" s="59"/>
      <c r="C31" s="53" t="b">
        <f t="shared" si="0"/>
        <v>0</v>
      </c>
      <c r="D31" s="73" t="str">
        <f t="shared" si="1"/>
        <v/>
      </c>
      <c r="E31" s="12"/>
      <c r="F31" s="27"/>
      <c r="G31" s="12"/>
      <c r="H31" s="78"/>
      <c r="I31" s="77"/>
      <c r="J31" s="78"/>
      <c r="K31" s="80"/>
      <c r="L31" s="80"/>
      <c r="M31" s="80"/>
      <c r="N31" s="80"/>
      <c r="O31" s="80"/>
      <c r="P31" s="80"/>
      <c r="Q31" s="80"/>
    </row>
    <row r="32" spans="1:17" s="14" customFormat="1" x14ac:dyDescent="0.25">
      <c r="A32" s="61" t="str">
        <f>'Front Page'!A32</f>
        <v>Student 31</v>
      </c>
      <c r="B32" s="67"/>
      <c r="C32" s="71" t="b">
        <f t="shared" si="0"/>
        <v>0</v>
      </c>
      <c r="D32" s="74" t="str">
        <f t="shared" si="1"/>
        <v/>
      </c>
      <c r="E32" s="12"/>
      <c r="F32" s="27"/>
      <c r="G32" s="12"/>
      <c r="H32" s="78"/>
      <c r="I32" s="77"/>
      <c r="J32" s="78"/>
      <c r="K32" s="80"/>
      <c r="L32" s="80"/>
      <c r="M32" s="80"/>
      <c r="N32" s="80"/>
      <c r="O32" s="80"/>
      <c r="P32" s="80"/>
      <c r="Q32" s="80"/>
    </row>
    <row r="33" spans="1:17" s="14" customFormat="1" x14ac:dyDescent="0.25">
      <c r="A33" s="32" t="str">
        <f>'Front Page'!A33</f>
        <v>Student 32</v>
      </c>
      <c r="B33" s="59"/>
      <c r="C33" s="53" t="b">
        <f t="shared" si="0"/>
        <v>0</v>
      </c>
      <c r="D33" s="73" t="str">
        <f t="shared" si="1"/>
        <v/>
      </c>
      <c r="E33" s="12"/>
      <c r="F33" s="27"/>
      <c r="G33" s="12"/>
      <c r="H33" s="78"/>
      <c r="I33" s="77"/>
      <c r="J33" s="78"/>
      <c r="K33" s="80"/>
      <c r="L33" s="80"/>
      <c r="M33" s="80"/>
      <c r="N33" s="80"/>
      <c r="O33" s="80"/>
      <c r="P33" s="80"/>
      <c r="Q33" s="80"/>
    </row>
    <row r="34" spans="1:17" s="14" customFormat="1" x14ac:dyDescent="0.25">
      <c r="A34" s="61" t="str">
        <f>'Front Page'!A34</f>
        <v>Student 33</v>
      </c>
      <c r="B34" s="67"/>
      <c r="C34" s="71" t="b">
        <f t="shared" si="0"/>
        <v>0</v>
      </c>
      <c r="D34" s="74" t="str">
        <f t="shared" si="1"/>
        <v/>
      </c>
      <c r="E34" s="12"/>
      <c r="F34" s="27"/>
      <c r="G34" s="12"/>
      <c r="H34" s="78"/>
      <c r="I34" s="77"/>
      <c r="J34" s="78"/>
      <c r="K34" s="80"/>
      <c r="L34" s="80"/>
      <c r="M34" s="80"/>
      <c r="N34" s="80"/>
      <c r="O34" s="80"/>
      <c r="P34" s="80"/>
      <c r="Q34" s="80"/>
    </row>
    <row r="35" spans="1:17" s="14" customFormat="1" x14ac:dyDescent="0.25">
      <c r="A35" s="32" t="str">
        <f>'Front Page'!A35</f>
        <v>Student 34</v>
      </c>
      <c r="B35" s="59"/>
      <c r="C35" s="53" t="b">
        <f t="shared" si="0"/>
        <v>0</v>
      </c>
      <c r="D35" s="73" t="str">
        <f t="shared" si="1"/>
        <v/>
      </c>
      <c r="E35" s="12"/>
      <c r="F35" s="27"/>
      <c r="G35" s="12"/>
      <c r="H35" s="78"/>
      <c r="I35" s="77"/>
      <c r="J35" s="78"/>
      <c r="K35" s="80"/>
      <c r="L35" s="80"/>
      <c r="M35" s="80"/>
      <c r="N35" s="80"/>
      <c r="O35" s="80"/>
      <c r="P35" s="80"/>
      <c r="Q35" s="80"/>
    </row>
    <row r="36" spans="1:17" s="14" customFormat="1" x14ac:dyDescent="0.25">
      <c r="A36" s="61" t="str">
        <f>'Front Page'!A36</f>
        <v>Student 35</v>
      </c>
      <c r="B36" s="67"/>
      <c r="C36" s="71" t="b">
        <f t="shared" si="0"/>
        <v>0</v>
      </c>
      <c r="D36" s="74" t="str">
        <f t="shared" si="1"/>
        <v/>
      </c>
      <c r="E36" s="12"/>
      <c r="F36" s="27"/>
      <c r="G36" s="12"/>
      <c r="H36" s="78"/>
      <c r="I36" s="77"/>
      <c r="J36" s="78"/>
      <c r="K36" s="80"/>
      <c r="L36" s="80"/>
      <c r="M36" s="80"/>
      <c r="N36" s="80"/>
      <c r="O36" s="80"/>
      <c r="P36" s="80"/>
      <c r="Q36" s="80"/>
    </row>
    <row r="37" spans="1:17" s="14" customFormat="1" x14ac:dyDescent="0.25">
      <c r="A37" s="32" t="str">
        <f>'Front Page'!A37</f>
        <v>Student 36</v>
      </c>
      <c r="B37" s="59"/>
      <c r="C37" s="53" t="b">
        <f t="shared" si="0"/>
        <v>0</v>
      </c>
      <c r="D37" s="73" t="str">
        <f t="shared" si="1"/>
        <v/>
      </c>
      <c r="E37" s="12"/>
      <c r="F37" s="27"/>
      <c r="G37" s="12"/>
      <c r="H37" s="78"/>
      <c r="I37" s="77"/>
      <c r="J37" s="78"/>
      <c r="K37" s="80"/>
      <c r="L37" s="80"/>
      <c r="M37" s="80"/>
      <c r="N37" s="80"/>
      <c r="O37" s="80"/>
      <c r="P37" s="80"/>
      <c r="Q37" s="80"/>
    </row>
    <row r="38" spans="1:17" s="14" customFormat="1" x14ac:dyDescent="0.25">
      <c r="A38" s="61" t="str">
        <f>'Front Page'!A38</f>
        <v>Student 37</v>
      </c>
      <c r="B38" s="67"/>
      <c r="C38" s="71" t="b">
        <f t="shared" si="0"/>
        <v>0</v>
      </c>
      <c r="D38" s="74" t="str">
        <f t="shared" si="1"/>
        <v/>
      </c>
      <c r="E38" s="12"/>
      <c r="F38" s="27"/>
      <c r="G38" s="12"/>
      <c r="H38" s="78"/>
      <c r="I38" s="77"/>
      <c r="J38" s="78"/>
      <c r="K38" s="80"/>
      <c r="L38" s="80"/>
      <c r="M38" s="80"/>
      <c r="N38" s="80"/>
      <c r="O38" s="80"/>
      <c r="P38" s="80"/>
      <c r="Q38" s="80"/>
    </row>
    <row r="39" spans="1:17" s="14" customFormat="1" x14ac:dyDescent="0.25">
      <c r="A39" s="32" t="str">
        <f>'Front Page'!A39</f>
        <v>Student 38</v>
      </c>
      <c r="B39" s="59"/>
      <c r="C39" s="53" t="b">
        <f t="shared" si="0"/>
        <v>0</v>
      </c>
      <c r="D39" s="73" t="str">
        <f t="shared" si="1"/>
        <v/>
      </c>
      <c r="E39" s="12"/>
      <c r="F39" s="27"/>
      <c r="G39" s="12"/>
      <c r="H39" s="78"/>
      <c r="I39" s="77"/>
      <c r="J39" s="78"/>
      <c r="K39" s="80"/>
      <c r="L39" s="80"/>
      <c r="M39" s="80"/>
      <c r="N39" s="80"/>
      <c r="O39" s="80"/>
      <c r="P39" s="80"/>
      <c r="Q39" s="80"/>
    </row>
    <row r="40" spans="1:17" s="14" customFormat="1" x14ac:dyDescent="0.25">
      <c r="A40" s="61" t="str">
        <f>'Front Page'!A40</f>
        <v>Student 39</v>
      </c>
      <c r="B40" s="67"/>
      <c r="C40" s="71" t="b">
        <f t="shared" si="0"/>
        <v>0</v>
      </c>
      <c r="D40" s="74" t="str">
        <f t="shared" si="1"/>
        <v/>
      </c>
      <c r="E40" s="12"/>
      <c r="F40" s="27"/>
      <c r="G40" s="12"/>
      <c r="H40" s="78"/>
      <c r="I40" s="77"/>
      <c r="J40" s="78"/>
      <c r="K40" s="80"/>
      <c r="L40" s="80"/>
      <c r="M40" s="80"/>
      <c r="N40" s="80"/>
      <c r="O40" s="80"/>
      <c r="P40" s="80"/>
      <c r="Q40" s="80"/>
    </row>
    <row r="41" spans="1:17" s="14" customFormat="1" ht="16.5" thickBot="1" x14ac:dyDescent="0.3">
      <c r="A41" s="33" t="str">
        <f>'Front Page'!A41</f>
        <v>Student 40</v>
      </c>
      <c r="B41" s="60"/>
      <c r="C41" s="54" t="b">
        <f t="shared" si="0"/>
        <v>0</v>
      </c>
      <c r="D41" s="75" t="str">
        <f t="shared" si="1"/>
        <v/>
      </c>
      <c r="E41" s="12"/>
      <c r="F41" s="27"/>
      <c r="G41" s="12"/>
      <c r="H41" s="78"/>
      <c r="I41" s="77"/>
      <c r="J41" s="78"/>
      <c r="K41" s="80"/>
      <c r="L41" s="80"/>
      <c r="M41" s="80"/>
      <c r="N41" s="80"/>
      <c r="O41" s="80"/>
      <c r="P41" s="80"/>
      <c r="Q41" s="80"/>
    </row>
    <row r="42" spans="1:17" ht="16.5" thickTop="1" x14ac:dyDescent="0.25"/>
  </sheetData>
  <sheetProtection sheet="1" objects="1" scenarios="1"/>
  <dataValidations count="1">
    <dataValidation type="list" allowBlank="1" showInputMessage="1" showErrorMessage="1" sqref="B2:B41">
      <formula1>$F$2:$F$6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8" sqref="B8"/>
    </sheetView>
  </sheetViews>
  <sheetFormatPr defaultColWidth="10.875" defaultRowHeight="15.75" x14ac:dyDescent="0.25"/>
  <cols>
    <col min="1" max="1" width="20.625" style="13" customWidth="1"/>
    <col min="2" max="2" width="68.625" style="14" bestFit="1" customWidth="1"/>
    <col min="3" max="3" width="10.875" style="13" hidden="1" customWidth="1"/>
    <col min="4" max="4" width="14.375" style="30" customWidth="1"/>
    <col min="5" max="5" width="10.875" style="14" customWidth="1"/>
    <col min="6" max="6" width="68.625" style="19" hidden="1" customWidth="1"/>
    <col min="7" max="7" width="10.875" style="44" customWidth="1"/>
    <col min="8" max="9" width="63.625" style="79" bestFit="1" customWidth="1"/>
    <col min="10" max="12" width="55.625" style="79" bestFit="1" customWidth="1"/>
    <col min="13" max="13" width="100.125" style="79" bestFit="1" customWidth="1"/>
    <col min="14" max="14" width="53.625" style="79" bestFit="1" customWidth="1"/>
    <col min="15" max="17" width="10.875" style="79"/>
    <col min="18" max="28" width="10.875" style="20"/>
    <col min="29" max="16384" width="10.875" style="14"/>
  </cols>
  <sheetData>
    <row r="1" spans="1:17" s="11" customFormat="1" ht="32.1" customHeight="1" thickTop="1" thickBot="1" x14ac:dyDescent="0.3">
      <c r="A1" s="31">
        <v>6.12</v>
      </c>
      <c r="B1" s="55" t="s">
        <v>182</v>
      </c>
      <c r="C1" s="57"/>
      <c r="D1" s="58" t="s">
        <v>40</v>
      </c>
      <c r="F1" s="15"/>
      <c r="H1" s="76"/>
      <c r="I1" s="94"/>
      <c r="J1" s="94"/>
      <c r="K1" s="94"/>
      <c r="L1" s="94"/>
      <c r="M1" s="94"/>
      <c r="N1" s="94"/>
      <c r="O1" s="94"/>
      <c r="P1" s="94"/>
      <c r="Q1" s="94"/>
    </row>
    <row r="2" spans="1:17" s="14" customFormat="1" ht="16.5" thickTop="1" x14ac:dyDescent="0.25">
      <c r="A2" s="61" t="str">
        <f>'Front Page'!A2</f>
        <v>Student 1</v>
      </c>
      <c r="B2" s="62"/>
      <c r="C2" s="66" t="b">
        <f>IF(B2="5 - Create strategies to be used by self and others for improvement",5, IF(B2="4 - Understand and adapt to others abilities",4, IF(B2="3 - Identify people have different abilities and recognize adaptations must be made",3, IF(B2="2 - Recognize peoples' differences", 2, IF(B2="1 - Cannot recognize peoples' differences", 1)))))</f>
        <v>0</v>
      </c>
      <c r="D2" s="72" t="str">
        <f>IFERROR(AVERAGE(C2), "")</f>
        <v/>
      </c>
      <c r="E2" s="12"/>
      <c r="F2" s="27" t="s">
        <v>183</v>
      </c>
      <c r="G2" s="12"/>
      <c r="H2" s="78"/>
      <c r="I2" s="78"/>
      <c r="J2" s="77"/>
      <c r="K2" s="77"/>
      <c r="L2" s="77"/>
      <c r="M2" s="79"/>
      <c r="N2" s="79"/>
      <c r="O2" s="79"/>
      <c r="P2" s="79"/>
      <c r="Q2" s="79"/>
    </row>
    <row r="3" spans="1:17" s="14" customFormat="1" x14ac:dyDescent="0.25">
      <c r="A3" s="32" t="str">
        <f>'Front Page'!A3</f>
        <v>Student 2</v>
      </c>
      <c r="B3" s="59"/>
      <c r="C3" s="53" t="b">
        <f t="shared" ref="C3:C41" si="0">IF(B3="5 - Create strategies to be used by self and others for improvement",5, IF(B3="4 - Understand and adapt to others abilities",4, IF(B3="3 - Identify people have different abilities and recognize adaptations must be made",3, IF(B3="2 - Recognize peoples' differences", 2, IF(B3="1 - Cannot recognize peoples' differences", 1)))))</f>
        <v>0</v>
      </c>
      <c r="D3" s="73" t="str">
        <f t="shared" ref="D3:D41" si="1">IFERROR(AVERAGE(C3), "")</f>
        <v/>
      </c>
      <c r="E3" s="12"/>
      <c r="F3" s="27" t="s">
        <v>184</v>
      </c>
      <c r="G3" s="12"/>
      <c r="H3" s="78"/>
      <c r="I3" s="78"/>
      <c r="J3" s="77"/>
      <c r="K3" s="77"/>
      <c r="L3" s="77"/>
      <c r="M3" s="79"/>
      <c r="N3" s="79"/>
      <c r="O3" s="79"/>
      <c r="P3" s="79"/>
      <c r="Q3" s="79"/>
    </row>
    <row r="4" spans="1:17" s="14" customFormat="1" x14ac:dyDescent="0.25">
      <c r="A4" s="61" t="str">
        <f>'Front Page'!A4</f>
        <v>Student 3</v>
      </c>
      <c r="B4" s="67"/>
      <c r="C4" s="71" t="b">
        <f t="shared" si="0"/>
        <v>0</v>
      </c>
      <c r="D4" s="74" t="str">
        <f t="shared" si="1"/>
        <v/>
      </c>
      <c r="E4" s="12"/>
      <c r="F4" s="27" t="s">
        <v>185</v>
      </c>
      <c r="G4" s="12"/>
      <c r="H4" s="78"/>
      <c r="I4" s="78"/>
      <c r="J4" s="77"/>
      <c r="K4" s="77"/>
      <c r="L4" s="77"/>
      <c r="M4" s="79"/>
      <c r="N4" s="79"/>
      <c r="O4" s="79"/>
      <c r="P4" s="79"/>
      <c r="Q4" s="79"/>
    </row>
    <row r="5" spans="1:17" s="14" customFormat="1" x14ac:dyDescent="0.25">
      <c r="A5" s="32" t="str">
        <f>'Front Page'!A5</f>
        <v>Student 4</v>
      </c>
      <c r="B5" s="59"/>
      <c r="C5" s="53" t="b">
        <f t="shared" si="0"/>
        <v>0</v>
      </c>
      <c r="D5" s="73" t="str">
        <f t="shared" si="1"/>
        <v/>
      </c>
      <c r="E5" s="12"/>
      <c r="F5" s="27" t="s">
        <v>186</v>
      </c>
      <c r="G5" s="12"/>
      <c r="H5" s="78"/>
      <c r="I5" s="78"/>
      <c r="J5" s="77"/>
      <c r="K5" s="77"/>
      <c r="L5" s="77"/>
      <c r="M5" s="79"/>
      <c r="N5" s="79"/>
      <c r="O5" s="79"/>
      <c r="P5" s="79"/>
      <c r="Q5" s="79"/>
    </row>
    <row r="6" spans="1:17" s="14" customFormat="1" x14ac:dyDescent="0.25">
      <c r="A6" s="61" t="str">
        <f>'Front Page'!A6</f>
        <v>Student 5</v>
      </c>
      <c r="B6" s="67"/>
      <c r="C6" s="71" t="b">
        <f t="shared" si="0"/>
        <v>0</v>
      </c>
      <c r="D6" s="74" t="str">
        <f t="shared" si="1"/>
        <v/>
      </c>
      <c r="E6" s="12"/>
      <c r="F6" s="27" t="s">
        <v>187</v>
      </c>
      <c r="G6" s="12"/>
      <c r="H6" s="78"/>
      <c r="I6" s="78"/>
      <c r="J6" s="77"/>
      <c r="K6" s="77"/>
      <c r="L6" s="77"/>
      <c r="M6" s="79"/>
      <c r="N6" s="79"/>
      <c r="O6" s="79"/>
      <c r="P6" s="79"/>
      <c r="Q6" s="79"/>
    </row>
    <row r="7" spans="1:17" s="14" customFormat="1" x14ac:dyDescent="0.25">
      <c r="A7" s="32" t="str">
        <f>'Front Page'!A7</f>
        <v>Student 6</v>
      </c>
      <c r="B7" s="59"/>
      <c r="C7" s="53" t="b">
        <f t="shared" si="0"/>
        <v>0</v>
      </c>
      <c r="D7" s="73" t="str">
        <f t="shared" si="1"/>
        <v/>
      </c>
      <c r="E7" s="12"/>
      <c r="F7" s="27"/>
      <c r="G7" s="12"/>
      <c r="H7" s="78"/>
      <c r="I7" s="77"/>
      <c r="J7" s="78"/>
      <c r="K7" s="79"/>
      <c r="L7" s="79"/>
      <c r="M7" s="79"/>
      <c r="N7" s="79"/>
      <c r="O7" s="79"/>
      <c r="P7" s="79"/>
      <c r="Q7" s="79"/>
    </row>
    <row r="8" spans="1:17" s="14" customFormat="1" x14ac:dyDescent="0.25">
      <c r="A8" s="61" t="str">
        <f>'Front Page'!A8</f>
        <v>Student 7</v>
      </c>
      <c r="B8" s="67"/>
      <c r="C8" s="71" t="b">
        <f t="shared" si="0"/>
        <v>0</v>
      </c>
      <c r="D8" s="74" t="str">
        <f t="shared" si="1"/>
        <v/>
      </c>
      <c r="E8" s="12"/>
      <c r="F8" s="27"/>
      <c r="G8" s="12"/>
      <c r="H8" s="78"/>
      <c r="I8" s="77"/>
      <c r="J8" s="78"/>
      <c r="K8" s="79"/>
      <c r="L8" s="79"/>
      <c r="M8" s="79"/>
      <c r="N8" s="79"/>
      <c r="O8" s="79"/>
      <c r="P8" s="79"/>
      <c r="Q8" s="79"/>
    </row>
    <row r="9" spans="1:17" s="14" customFormat="1" x14ac:dyDescent="0.25">
      <c r="A9" s="32" t="str">
        <f>'Front Page'!A9</f>
        <v>Student 8</v>
      </c>
      <c r="B9" s="59"/>
      <c r="C9" s="53" t="b">
        <f t="shared" si="0"/>
        <v>0</v>
      </c>
      <c r="D9" s="73" t="str">
        <f t="shared" si="1"/>
        <v/>
      </c>
      <c r="E9" s="12"/>
      <c r="F9" s="27"/>
      <c r="G9" s="12"/>
      <c r="H9" s="78"/>
      <c r="I9" s="77"/>
      <c r="J9" s="78"/>
      <c r="K9" s="79"/>
      <c r="L9" s="79"/>
      <c r="M9" s="79"/>
      <c r="N9" s="79"/>
      <c r="O9" s="79"/>
      <c r="P9" s="79"/>
      <c r="Q9" s="79"/>
    </row>
    <row r="10" spans="1:17" s="14" customFormat="1" x14ac:dyDescent="0.25">
      <c r="A10" s="61" t="str">
        <f>'Front Page'!A10</f>
        <v>Student 9</v>
      </c>
      <c r="B10" s="67"/>
      <c r="C10" s="71" t="b">
        <f t="shared" si="0"/>
        <v>0</v>
      </c>
      <c r="D10" s="74" t="str">
        <f t="shared" si="1"/>
        <v/>
      </c>
      <c r="E10" s="12"/>
      <c r="F10" s="27"/>
      <c r="G10" s="12"/>
      <c r="H10" s="78"/>
      <c r="I10" s="77"/>
      <c r="J10" s="78"/>
      <c r="K10" s="79"/>
      <c r="L10" s="79"/>
      <c r="M10" s="79"/>
      <c r="N10" s="79"/>
      <c r="O10" s="79"/>
      <c r="P10" s="79"/>
      <c r="Q10" s="79"/>
    </row>
    <row r="11" spans="1:17" s="14" customFormat="1" x14ac:dyDescent="0.25">
      <c r="A11" s="32" t="str">
        <f>'Front Page'!A11</f>
        <v>Student 10</v>
      </c>
      <c r="B11" s="59"/>
      <c r="C11" s="53" t="b">
        <f t="shared" si="0"/>
        <v>0</v>
      </c>
      <c r="D11" s="73" t="str">
        <f t="shared" si="1"/>
        <v/>
      </c>
      <c r="E11" s="12"/>
      <c r="F11" s="27"/>
      <c r="G11" s="12"/>
      <c r="H11" s="78"/>
      <c r="I11" s="77"/>
      <c r="J11" s="78"/>
      <c r="K11" s="79"/>
      <c r="L11" s="79"/>
      <c r="M11" s="79"/>
      <c r="N11" s="79"/>
      <c r="O11" s="79"/>
      <c r="P11" s="79"/>
      <c r="Q11" s="79"/>
    </row>
    <row r="12" spans="1:17" s="14" customFormat="1" x14ac:dyDescent="0.25">
      <c r="A12" s="61" t="str">
        <f>'Front Page'!A12</f>
        <v>Student 11</v>
      </c>
      <c r="B12" s="67"/>
      <c r="C12" s="71" t="b">
        <f t="shared" si="0"/>
        <v>0</v>
      </c>
      <c r="D12" s="74" t="str">
        <f t="shared" si="1"/>
        <v/>
      </c>
      <c r="E12" s="12"/>
      <c r="F12" s="27"/>
      <c r="G12" s="12"/>
      <c r="H12" s="78"/>
      <c r="I12" s="77"/>
      <c r="J12" s="78"/>
      <c r="K12" s="79"/>
      <c r="L12" s="79"/>
      <c r="M12" s="79"/>
      <c r="N12" s="79"/>
      <c r="O12" s="79"/>
      <c r="P12" s="79"/>
      <c r="Q12" s="79"/>
    </row>
    <row r="13" spans="1:17" s="14" customFormat="1" x14ac:dyDescent="0.25">
      <c r="A13" s="32" t="str">
        <f>'Front Page'!A13</f>
        <v>Student 12</v>
      </c>
      <c r="B13" s="59"/>
      <c r="C13" s="53" t="b">
        <f t="shared" si="0"/>
        <v>0</v>
      </c>
      <c r="D13" s="73" t="str">
        <f t="shared" si="1"/>
        <v/>
      </c>
      <c r="E13" s="12"/>
      <c r="F13" s="27"/>
      <c r="G13" s="12"/>
      <c r="H13" s="78"/>
      <c r="I13" s="77"/>
      <c r="J13" s="78"/>
      <c r="K13" s="79"/>
      <c r="L13" s="79"/>
      <c r="M13" s="79"/>
      <c r="N13" s="79"/>
      <c r="O13" s="79"/>
      <c r="P13" s="79"/>
      <c r="Q13" s="79"/>
    </row>
    <row r="14" spans="1:17" s="14" customFormat="1" x14ac:dyDescent="0.25">
      <c r="A14" s="61" t="str">
        <f>'Front Page'!A14</f>
        <v>Student 13</v>
      </c>
      <c r="B14" s="67"/>
      <c r="C14" s="71" t="b">
        <f t="shared" si="0"/>
        <v>0</v>
      </c>
      <c r="D14" s="74" t="str">
        <f t="shared" si="1"/>
        <v/>
      </c>
      <c r="E14" s="12"/>
      <c r="F14" s="27"/>
      <c r="G14" s="12"/>
      <c r="H14" s="78"/>
      <c r="I14" s="77"/>
      <c r="J14" s="78"/>
      <c r="K14" s="79"/>
      <c r="L14" s="79"/>
      <c r="M14" s="79"/>
      <c r="N14" s="79"/>
      <c r="O14" s="79"/>
      <c r="P14" s="79"/>
      <c r="Q14" s="79"/>
    </row>
    <row r="15" spans="1:17" s="14" customFormat="1" x14ac:dyDescent="0.25">
      <c r="A15" s="32" t="str">
        <f>'Front Page'!A15</f>
        <v>Student 14</v>
      </c>
      <c r="B15" s="59"/>
      <c r="C15" s="53" t="b">
        <f t="shared" si="0"/>
        <v>0</v>
      </c>
      <c r="D15" s="73" t="str">
        <f t="shared" si="1"/>
        <v/>
      </c>
      <c r="E15" s="12"/>
      <c r="F15" s="27"/>
      <c r="G15" s="12"/>
      <c r="H15" s="78"/>
      <c r="I15" s="77"/>
      <c r="J15" s="78"/>
      <c r="K15" s="79"/>
      <c r="L15" s="79"/>
      <c r="M15" s="79"/>
      <c r="N15" s="79"/>
      <c r="O15" s="79"/>
      <c r="P15" s="79"/>
      <c r="Q15" s="79"/>
    </row>
    <row r="16" spans="1:17" s="14" customFormat="1" x14ac:dyDescent="0.25">
      <c r="A16" s="61" t="str">
        <f>'Front Page'!A16</f>
        <v>Student 15</v>
      </c>
      <c r="B16" s="67"/>
      <c r="C16" s="71" t="b">
        <f t="shared" si="0"/>
        <v>0</v>
      </c>
      <c r="D16" s="74" t="str">
        <f t="shared" si="1"/>
        <v/>
      </c>
      <c r="E16" s="12"/>
      <c r="F16" s="27"/>
      <c r="G16" s="12"/>
      <c r="H16" s="78"/>
      <c r="I16" s="77"/>
      <c r="J16" s="78"/>
      <c r="K16" s="79"/>
      <c r="L16" s="79"/>
      <c r="M16" s="79"/>
      <c r="N16" s="79"/>
      <c r="O16" s="79"/>
      <c r="P16" s="79"/>
      <c r="Q16" s="79"/>
    </row>
    <row r="17" spans="1:17" s="14" customFormat="1" x14ac:dyDescent="0.25">
      <c r="A17" s="32" t="str">
        <f>'Front Page'!A17</f>
        <v>Student 16</v>
      </c>
      <c r="B17" s="59"/>
      <c r="C17" s="53" t="b">
        <f t="shared" si="0"/>
        <v>0</v>
      </c>
      <c r="D17" s="73" t="str">
        <f t="shared" si="1"/>
        <v/>
      </c>
      <c r="E17" s="12"/>
      <c r="F17" s="27"/>
      <c r="G17" s="12"/>
      <c r="H17" s="78"/>
      <c r="I17" s="77"/>
      <c r="J17" s="78"/>
      <c r="K17" s="80"/>
      <c r="L17" s="80"/>
      <c r="M17" s="80"/>
      <c r="N17" s="80"/>
      <c r="O17" s="80"/>
      <c r="P17" s="80"/>
      <c r="Q17" s="80"/>
    </row>
    <row r="18" spans="1:17" s="14" customFormat="1" x14ac:dyDescent="0.25">
      <c r="A18" s="61" t="str">
        <f>'Front Page'!A18</f>
        <v>Student 17</v>
      </c>
      <c r="B18" s="67"/>
      <c r="C18" s="71" t="b">
        <f t="shared" si="0"/>
        <v>0</v>
      </c>
      <c r="D18" s="74" t="str">
        <f t="shared" si="1"/>
        <v/>
      </c>
      <c r="E18" s="12"/>
      <c r="F18" s="27"/>
      <c r="G18" s="12"/>
      <c r="H18" s="78"/>
      <c r="I18" s="77"/>
      <c r="J18" s="78"/>
      <c r="K18" s="80"/>
      <c r="L18" s="80"/>
      <c r="M18" s="80"/>
      <c r="N18" s="80"/>
      <c r="O18" s="80"/>
      <c r="P18" s="80"/>
      <c r="Q18" s="80"/>
    </row>
    <row r="19" spans="1:17" s="14" customFormat="1" x14ac:dyDescent="0.25">
      <c r="A19" s="32" t="str">
        <f>'Front Page'!A19</f>
        <v>Student 18</v>
      </c>
      <c r="B19" s="59"/>
      <c r="C19" s="53" t="b">
        <f t="shared" si="0"/>
        <v>0</v>
      </c>
      <c r="D19" s="73" t="str">
        <f t="shared" si="1"/>
        <v/>
      </c>
      <c r="E19" s="12"/>
      <c r="F19" s="27"/>
      <c r="G19" s="12"/>
      <c r="H19" s="78"/>
      <c r="I19" s="77"/>
      <c r="J19" s="78"/>
      <c r="K19" s="80"/>
      <c r="L19" s="80"/>
      <c r="M19" s="80"/>
      <c r="N19" s="80"/>
      <c r="O19" s="80"/>
      <c r="P19" s="80"/>
      <c r="Q19" s="80"/>
    </row>
    <row r="20" spans="1:17" s="14" customFormat="1" x14ac:dyDescent="0.25">
      <c r="A20" s="61" t="str">
        <f>'Front Page'!A20</f>
        <v>Student 19</v>
      </c>
      <c r="B20" s="67"/>
      <c r="C20" s="71" t="b">
        <f t="shared" si="0"/>
        <v>0</v>
      </c>
      <c r="D20" s="74" t="str">
        <f t="shared" si="1"/>
        <v/>
      </c>
      <c r="E20" s="12"/>
      <c r="F20" s="27"/>
      <c r="G20" s="12"/>
      <c r="H20" s="78"/>
      <c r="I20" s="77"/>
      <c r="J20" s="78"/>
      <c r="K20" s="80"/>
      <c r="L20" s="80"/>
      <c r="M20" s="80"/>
      <c r="N20" s="80"/>
      <c r="O20" s="80"/>
      <c r="P20" s="80"/>
      <c r="Q20" s="80"/>
    </row>
    <row r="21" spans="1:17" s="14" customFormat="1" x14ac:dyDescent="0.25">
      <c r="A21" s="32" t="str">
        <f>'Front Page'!A21</f>
        <v>Student 20</v>
      </c>
      <c r="B21" s="59"/>
      <c r="C21" s="53" t="b">
        <f t="shared" si="0"/>
        <v>0</v>
      </c>
      <c r="D21" s="73" t="str">
        <f t="shared" si="1"/>
        <v/>
      </c>
      <c r="E21" s="12"/>
      <c r="F21" s="27"/>
      <c r="G21" s="12"/>
      <c r="H21" s="78"/>
      <c r="I21" s="77"/>
      <c r="J21" s="78"/>
      <c r="K21" s="80"/>
      <c r="L21" s="80"/>
      <c r="M21" s="80"/>
      <c r="N21" s="80"/>
      <c r="O21" s="80"/>
      <c r="P21" s="80"/>
      <c r="Q21" s="80"/>
    </row>
    <row r="22" spans="1:17" s="14" customFormat="1" x14ac:dyDescent="0.25">
      <c r="A22" s="61" t="str">
        <f>'Front Page'!A22</f>
        <v>Student 21</v>
      </c>
      <c r="B22" s="67"/>
      <c r="C22" s="71" t="b">
        <f t="shared" si="0"/>
        <v>0</v>
      </c>
      <c r="D22" s="74" t="str">
        <f t="shared" si="1"/>
        <v/>
      </c>
      <c r="E22" s="12"/>
      <c r="F22" s="27"/>
      <c r="G22" s="12"/>
      <c r="H22" s="78"/>
      <c r="I22" s="77"/>
      <c r="J22" s="78"/>
      <c r="K22" s="80"/>
      <c r="L22" s="80"/>
      <c r="M22" s="80"/>
      <c r="N22" s="80"/>
      <c r="O22" s="80"/>
      <c r="P22" s="80"/>
      <c r="Q22" s="80"/>
    </row>
    <row r="23" spans="1:17" s="14" customFormat="1" x14ac:dyDescent="0.25">
      <c r="A23" s="32" t="str">
        <f>'Front Page'!A23</f>
        <v>Student 22</v>
      </c>
      <c r="B23" s="59"/>
      <c r="C23" s="53" t="b">
        <f t="shared" si="0"/>
        <v>0</v>
      </c>
      <c r="D23" s="73" t="str">
        <f t="shared" si="1"/>
        <v/>
      </c>
      <c r="E23" s="12"/>
      <c r="F23" s="27"/>
      <c r="G23" s="12"/>
      <c r="H23" s="78"/>
      <c r="I23" s="77"/>
      <c r="J23" s="78"/>
      <c r="K23" s="80"/>
      <c r="L23" s="80"/>
      <c r="M23" s="80"/>
      <c r="N23" s="80"/>
      <c r="O23" s="80"/>
      <c r="P23" s="80"/>
      <c r="Q23" s="80"/>
    </row>
    <row r="24" spans="1:17" s="14" customFormat="1" x14ac:dyDescent="0.25">
      <c r="A24" s="61" t="str">
        <f>'Front Page'!A24</f>
        <v>Student 23</v>
      </c>
      <c r="B24" s="67"/>
      <c r="C24" s="71" t="b">
        <f t="shared" si="0"/>
        <v>0</v>
      </c>
      <c r="D24" s="74" t="str">
        <f t="shared" si="1"/>
        <v/>
      </c>
      <c r="E24" s="12"/>
      <c r="F24" s="27"/>
      <c r="G24" s="12"/>
      <c r="H24" s="78"/>
      <c r="I24" s="77"/>
      <c r="J24" s="78"/>
      <c r="K24" s="80"/>
      <c r="L24" s="80"/>
      <c r="M24" s="80"/>
      <c r="N24" s="80"/>
      <c r="O24" s="80"/>
      <c r="P24" s="80"/>
      <c r="Q24" s="80"/>
    </row>
    <row r="25" spans="1:17" s="14" customFormat="1" x14ac:dyDescent="0.25">
      <c r="A25" s="32" t="str">
        <f>'Front Page'!A25</f>
        <v>Student 24</v>
      </c>
      <c r="B25" s="59"/>
      <c r="C25" s="53" t="b">
        <f t="shared" si="0"/>
        <v>0</v>
      </c>
      <c r="D25" s="73" t="str">
        <f t="shared" si="1"/>
        <v/>
      </c>
      <c r="E25" s="12"/>
      <c r="F25" s="27"/>
      <c r="G25" s="12"/>
      <c r="H25" s="78"/>
      <c r="I25" s="77"/>
      <c r="J25" s="78"/>
      <c r="K25" s="80"/>
      <c r="L25" s="80"/>
      <c r="M25" s="80"/>
      <c r="N25" s="80"/>
      <c r="O25" s="80"/>
      <c r="P25" s="80"/>
      <c r="Q25" s="80"/>
    </row>
    <row r="26" spans="1:17" s="14" customFormat="1" x14ac:dyDescent="0.25">
      <c r="A26" s="61" t="str">
        <f>'Front Page'!A26</f>
        <v>Student 25</v>
      </c>
      <c r="B26" s="67"/>
      <c r="C26" s="71" t="b">
        <f t="shared" si="0"/>
        <v>0</v>
      </c>
      <c r="D26" s="74" t="str">
        <f t="shared" si="1"/>
        <v/>
      </c>
      <c r="E26" s="12"/>
      <c r="F26" s="27"/>
      <c r="G26" s="12"/>
      <c r="H26" s="78"/>
      <c r="I26" s="77"/>
      <c r="J26" s="78"/>
      <c r="K26" s="80"/>
      <c r="L26" s="80"/>
      <c r="M26" s="80"/>
      <c r="N26" s="80"/>
      <c r="O26" s="80"/>
      <c r="P26" s="80"/>
      <c r="Q26" s="80"/>
    </row>
    <row r="27" spans="1:17" s="14" customFormat="1" x14ac:dyDescent="0.25">
      <c r="A27" s="32" t="str">
        <f>'Front Page'!A27</f>
        <v>Student 26</v>
      </c>
      <c r="B27" s="59"/>
      <c r="C27" s="53" t="b">
        <f t="shared" si="0"/>
        <v>0</v>
      </c>
      <c r="D27" s="73" t="str">
        <f t="shared" si="1"/>
        <v/>
      </c>
      <c r="E27" s="12"/>
      <c r="F27" s="27"/>
      <c r="G27" s="12"/>
      <c r="H27" s="78"/>
      <c r="I27" s="77"/>
      <c r="J27" s="78"/>
      <c r="K27" s="80"/>
      <c r="L27" s="80"/>
      <c r="M27" s="80"/>
      <c r="N27" s="80"/>
      <c r="O27" s="80"/>
      <c r="P27" s="80"/>
      <c r="Q27" s="80"/>
    </row>
    <row r="28" spans="1:17" s="14" customFormat="1" x14ac:dyDescent="0.25">
      <c r="A28" s="61" t="str">
        <f>'Front Page'!A28</f>
        <v>Student 27</v>
      </c>
      <c r="B28" s="67"/>
      <c r="C28" s="71" t="b">
        <f t="shared" si="0"/>
        <v>0</v>
      </c>
      <c r="D28" s="74" t="str">
        <f t="shared" si="1"/>
        <v/>
      </c>
      <c r="E28" s="12"/>
      <c r="F28" s="27"/>
      <c r="G28" s="12"/>
      <c r="H28" s="78"/>
      <c r="I28" s="77"/>
      <c r="J28" s="78"/>
      <c r="K28" s="80"/>
      <c r="L28" s="80"/>
      <c r="M28" s="80"/>
      <c r="N28" s="80"/>
      <c r="O28" s="80"/>
      <c r="P28" s="80"/>
      <c r="Q28" s="80"/>
    </row>
    <row r="29" spans="1:17" s="14" customFormat="1" x14ac:dyDescent="0.25">
      <c r="A29" s="32" t="str">
        <f>'Front Page'!A29</f>
        <v>Student 28</v>
      </c>
      <c r="B29" s="59"/>
      <c r="C29" s="53" t="b">
        <f t="shared" si="0"/>
        <v>0</v>
      </c>
      <c r="D29" s="73" t="str">
        <f t="shared" si="1"/>
        <v/>
      </c>
      <c r="E29" s="12"/>
      <c r="F29" s="27"/>
      <c r="G29" s="12"/>
      <c r="H29" s="78"/>
      <c r="I29" s="77"/>
      <c r="J29" s="78"/>
      <c r="K29" s="80"/>
      <c r="L29" s="80"/>
      <c r="M29" s="80"/>
      <c r="N29" s="80"/>
      <c r="O29" s="80"/>
      <c r="P29" s="80"/>
      <c r="Q29" s="80"/>
    </row>
    <row r="30" spans="1:17" s="14" customFormat="1" x14ac:dyDescent="0.25">
      <c r="A30" s="61" t="str">
        <f>'Front Page'!A30</f>
        <v>Student 29</v>
      </c>
      <c r="B30" s="67"/>
      <c r="C30" s="71" t="b">
        <f t="shared" si="0"/>
        <v>0</v>
      </c>
      <c r="D30" s="74" t="str">
        <f t="shared" si="1"/>
        <v/>
      </c>
      <c r="E30" s="12"/>
      <c r="F30" s="27"/>
      <c r="G30" s="12"/>
      <c r="H30" s="78"/>
      <c r="I30" s="77"/>
      <c r="J30" s="78"/>
      <c r="K30" s="80"/>
      <c r="L30" s="80"/>
      <c r="M30" s="80"/>
      <c r="N30" s="80"/>
      <c r="O30" s="80"/>
      <c r="P30" s="80"/>
      <c r="Q30" s="80"/>
    </row>
    <row r="31" spans="1:17" s="14" customFormat="1" x14ac:dyDescent="0.25">
      <c r="A31" s="32" t="str">
        <f>'Front Page'!A31</f>
        <v>Student 30</v>
      </c>
      <c r="B31" s="59"/>
      <c r="C31" s="53" t="b">
        <f t="shared" si="0"/>
        <v>0</v>
      </c>
      <c r="D31" s="73" t="str">
        <f t="shared" si="1"/>
        <v/>
      </c>
      <c r="E31" s="12"/>
      <c r="F31" s="27"/>
      <c r="G31" s="12"/>
      <c r="H31" s="78"/>
      <c r="I31" s="77"/>
      <c r="J31" s="78"/>
      <c r="K31" s="80"/>
      <c r="L31" s="80"/>
      <c r="M31" s="80"/>
      <c r="N31" s="80"/>
      <c r="O31" s="80"/>
      <c r="P31" s="80"/>
      <c r="Q31" s="80"/>
    </row>
    <row r="32" spans="1:17" s="14" customFormat="1" x14ac:dyDescent="0.25">
      <c r="A32" s="61" t="str">
        <f>'Front Page'!A32</f>
        <v>Student 31</v>
      </c>
      <c r="B32" s="67"/>
      <c r="C32" s="71" t="b">
        <f t="shared" si="0"/>
        <v>0</v>
      </c>
      <c r="D32" s="74" t="str">
        <f t="shared" si="1"/>
        <v/>
      </c>
      <c r="E32" s="12"/>
      <c r="F32" s="27"/>
      <c r="G32" s="12"/>
      <c r="H32" s="78"/>
      <c r="I32" s="77"/>
      <c r="J32" s="78"/>
      <c r="K32" s="80"/>
      <c r="L32" s="80"/>
      <c r="M32" s="80"/>
      <c r="N32" s="80"/>
      <c r="O32" s="80"/>
      <c r="P32" s="80"/>
      <c r="Q32" s="80"/>
    </row>
    <row r="33" spans="1:17" s="14" customFormat="1" x14ac:dyDescent="0.25">
      <c r="A33" s="32" t="str">
        <f>'Front Page'!A33</f>
        <v>Student 32</v>
      </c>
      <c r="B33" s="59"/>
      <c r="C33" s="53" t="b">
        <f t="shared" si="0"/>
        <v>0</v>
      </c>
      <c r="D33" s="73" t="str">
        <f t="shared" si="1"/>
        <v/>
      </c>
      <c r="E33" s="12"/>
      <c r="F33" s="27"/>
      <c r="G33" s="12"/>
      <c r="H33" s="78"/>
      <c r="I33" s="77"/>
      <c r="J33" s="78"/>
      <c r="K33" s="80"/>
      <c r="L33" s="80"/>
      <c r="M33" s="80"/>
      <c r="N33" s="80"/>
      <c r="O33" s="80"/>
      <c r="P33" s="80"/>
      <c r="Q33" s="80"/>
    </row>
    <row r="34" spans="1:17" s="14" customFormat="1" x14ac:dyDescent="0.25">
      <c r="A34" s="61" t="str">
        <f>'Front Page'!A34</f>
        <v>Student 33</v>
      </c>
      <c r="B34" s="67"/>
      <c r="C34" s="71" t="b">
        <f t="shared" si="0"/>
        <v>0</v>
      </c>
      <c r="D34" s="74" t="str">
        <f t="shared" si="1"/>
        <v/>
      </c>
      <c r="E34" s="12"/>
      <c r="F34" s="27"/>
      <c r="G34" s="12"/>
      <c r="H34" s="78"/>
      <c r="I34" s="77"/>
      <c r="J34" s="78"/>
      <c r="K34" s="80"/>
      <c r="L34" s="80"/>
      <c r="M34" s="80"/>
      <c r="N34" s="80"/>
      <c r="O34" s="80"/>
      <c r="P34" s="80"/>
      <c r="Q34" s="80"/>
    </row>
    <row r="35" spans="1:17" s="14" customFormat="1" x14ac:dyDescent="0.25">
      <c r="A35" s="32" t="str">
        <f>'Front Page'!A35</f>
        <v>Student 34</v>
      </c>
      <c r="B35" s="59"/>
      <c r="C35" s="53" t="b">
        <f t="shared" si="0"/>
        <v>0</v>
      </c>
      <c r="D35" s="73" t="str">
        <f t="shared" si="1"/>
        <v/>
      </c>
      <c r="E35" s="12"/>
      <c r="F35" s="27"/>
      <c r="G35" s="12"/>
      <c r="H35" s="78"/>
      <c r="I35" s="77"/>
      <c r="J35" s="78"/>
      <c r="K35" s="80"/>
      <c r="L35" s="80"/>
      <c r="M35" s="80"/>
      <c r="N35" s="80"/>
      <c r="O35" s="80"/>
      <c r="P35" s="80"/>
      <c r="Q35" s="80"/>
    </row>
    <row r="36" spans="1:17" s="14" customFormat="1" x14ac:dyDescent="0.25">
      <c r="A36" s="61" t="str">
        <f>'Front Page'!A36</f>
        <v>Student 35</v>
      </c>
      <c r="B36" s="67"/>
      <c r="C36" s="71" t="b">
        <f t="shared" si="0"/>
        <v>0</v>
      </c>
      <c r="D36" s="74" t="str">
        <f t="shared" si="1"/>
        <v/>
      </c>
      <c r="E36" s="12"/>
      <c r="F36" s="27"/>
      <c r="G36" s="12"/>
      <c r="H36" s="78"/>
      <c r="I36" s="77"/>
      <c r="J36" s="78"/>
      <c r="K36" s="80"/>
      <c r="L36" s="80"/>
      <c r="M36" s="80"/>
      <c r="N36" s="80"/>
      <c r="O36" s="80"/>
      <c r="P36" s="80"/>
      <c r="Q36" s="80"/>
    </row>
    <row r="37" spans="1:17" s="14" customFormat="1" x14ac:dyDescent="0.25">
      <c r="A37" s="32" t="str">
        <f>'Front Page'!A37</f>
        <v>Student 36</v>
      </c>
      <c r="B37" s="59"/>
      <c r="C37" s="53" t="b">
        <f t="shared" si="0"/>
        <v>0</v>
      </c>
      <c r="D37" s="73" t="str">
        <f t="shared" si="1"/>
        <v/>
      </c>
      <c r="E37" s="12"/>
      <c r="F37" s="27"/>
      <c r="G37" s="12"/>
      <c r="H37" s="78"/>
      <c r="I37" s="77"/>
      <c r="J37" s="78"/>
      <c r="K37" s="80"/>
      <c r="L37" s="80"/>
      <c r="M37" s="80"/>
      <c r="N37" s="80"/>
      <c r="O37" s="80"/>
      <c r="P37" s="80"/>
      <c r="Q37" s="80"/>
    </row>
    <row r="38" spans="1:17" s="14" customFormat="1" x14ac:dyDescent="0.25">
      <c r="A38" s="61" t="str">
        <f>'Front Page'!A38</f>
        <v>Student 37</v>
      </c>
      <c r="B38" s="67"/>
      <c r="C38" s="71" t="b">
        <f t="shared" si="0"/>
        <v>0</v>
      </c>
      <c r="D38" s="74" t="str">
        <f t="shared" si="1"/>
        <v/>
      </c>
      <c r="E38" s="12"/>
      <c r="F38" s="27"/>
      <c r="G38" s="12"/>
      <c r="H38" s="78"/>
      <c r="I38" s="77"/>
      <c r="J38" s="78"/>
      <c r="K38" s="80"/>
      <c r="L38" s="80"/>
      <c r="M38" s="80"/>
      <c r="N38" s="80"/>
      <c r="O38" s="80"/>
      <c r="P38" s="80"/>
      <c r="Q38" s="80"/>
    </row>
    <row r="39" spans="1:17" s="14" customFormat="1" x14ac:dyDescent="0.25">
      <c r="A39" s="32" t="str">
        <f>'Front Page'!A39</f>
        <v>Student 38</v>
      </c>
      <c r="B39" s="59"/>
      <c r="C39" s="53" t="b">
        <f t="shared" si="0"/>
        <v>0</v>
      </c>
      <c r="D39" s="73" t="str">
        <f t="shared" si="1"/>
        <v/>
      </c>
      <c r="E39" s="12"/>
      <c r="F39" s="27"/>
      <c r="G39" s="12"/>
      <c r="H39" s="78"/>
      <c r="I39" s="77"/>
      <c r="J39" s="78"/>
      <c r="K39" s="80"/>
      <c r="L39" s="80"/>
      <c r="M39" s="80"/>
      <c r="N39" s="80"/>
      <c r="O39" s="80"/>
      <c r="P39" s="80"/>
      <c r="Q39" s="80"/>
    </row>
    <row r="40" spans="1:17" s="14" customFormat="1" x14ac:dyDescent="0.25">
      <c r="A40" s="61" t="str">
        <f>'Front Page'!A40</f>
        <v>Student 39</v>
      </c>
      <c r="B40" s="67"/>
      <c r="C40" s="71" t="b">
        <f t="shared" si="0"/>
        <v>0</v>
      </c>
      <c r="D40" s="74" t="str">
        <f t="shared" si="1"/>
        <v/>
      </c>
      <c r="E40" s="12"/>
      <c r="F40" s="27"/>
      <c r="G40" s="12"/>
      <c r="H40" s="78"/>
      <c r="I40" s="77"/>
      <c r="J40" s="78"/>
      <c r="K40" s="80"/>
      <c r="L40" s="80"/>
      <c r="M40" s="80"/>
      <c r="N40" s="80"/>
      <c r="O40" s="80"/>
      <c r="P40" s="80"/>
      <c r="Q40" s="80"/>
    </row>
    <row r="41" spans="1:17" s="14" customFormat="1" ht="16.5" thickBot="1" x14ac:dyDescent="0.3">
      <c r="A41" s="33" t="str">
        <f>'Front Page'!A41</f>
        <v>Student 40</v>
      </c>
      <c r="B41" s="60"/>
      <c r="C41" s="54" t="b">
        <f t="shared" si="0"/>
        <v>0</v>
      </c>
      <c r="D41" s="75" t="str">
        <f t="shared" si="1"/>
        <v/>
      </c>
      <c r="E41" s="12"/>
      <c r="F41" s="27"/>
      <c r="G41" s="12"/>
      <c r="H41" s="78"/>
      <c r="I41" s="77"/>
      <c r="J41" s="78"/>
      <c r="K41" s="80"/>
      <c r="L41" s="80"/>
      <c r="M41" s="80"/>
      <c r="N41" s="80"/>
      <c r="O41" s="80"/>
      <c r="P41" s="80"/>
      <c r="Q41" s="80"/>
    </row>
    <row r="42" spans="1:17" ht="16.5" thickTop="1" x14ac:dyDescent="0.25"/>
  </sheetData>
  <sheetProtection sheet="1" objects="1" scenarios="1"/>
  <dataValidations count="1">
    <dataValidation type="list" allowBlank="1" showInputMessage="1" showErrorMessage="1" sqref="B2:B41">
      <formula1>$F$2:$F$6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9" sqref="B9"/>
    </sheetView>
  </sheetViews>
  <sheetFormatPr defaultColWidth="10.875" defaultRowHeight="15.75" x14ac:dyDescent="0.25"/>
  <cols>
    <col min="1" max="1" width="20.625" style="13" customWidth="1"/>
    <col min="2" max="2" width="54" style="14" bestFit="1" customWidth="1"/>
    <col min="3" max="3" width="10.875" style="13" hidden="1" customWidth="1"/>
    <col min="4" max="4" width="14.375" style="30" customWidth="1"/>
    <col min="5" max="5" width="10.875" style="14" customWidth="1"/>
    <col min="6" max="6" width="68.625" style="19" hidden="1" customWidth="1"/>
    <col min="7" max="7" width="10.875" style="44" customWidth="1"/>
    <col min="8" max="9" width="63.625" style="79" bestFit="1" customWidth="1"/>
    <col min="10" max="12" width="55.625" style="79" bestFit="1" customWidth="1"/>
    <col min="13" max="13" width="100.125" style="79" bestFit="1" customWidth="1"/>
    <col min="14" max="14" width="53.625" style="79" bestFit="1" customWidth="1"/>
    <col min="15" max="17" width="10.875" style="79"/>
    <col min="18" max="28" width="10.875" style="20"/>
    <col min="29" max="16384" width="10.875" style="14"/>
  </cols>
  <sheetData>
    <row r="1" spans="1:17" s="11" customFormat="1" ht="32.1" customHeight="1" thickTop="1" thickBot="1" x14ac:dyDescent="0.3">
      <c r="A1" s="31">
        <v>6.13</v>
      </c>
      <c r="B1" s="55" t="s">
        <v>188</v>
      </c>
      <c r="C1" s="57"/>
      <c r="D1" s="58" t="s">
        <v>40</v>
      </c>
      <c r="F1" s="15"/>
      <c r="H1" s="76"/>
      <c r="I1" s="94"/>
      <c r="J1" s="94"/>
      <c r="K1" s="94"/>
      <c r="L1" s="94"/>
      <c r="M1" s="94"/>
      <c r="N1" s="94"/>
      <c r="O1" s="94"/>
      <c r="P1" s="94"/>
      <c r="Q1" s="94"/>
    </row>
    <row r="2" spans="1:17" s="14" customFormat="1" ht="16.5" thickTop="1" x14ac:dyDescent="0.25">
      <c r="A2" s="61" t="str">
        <f>'Front Page'!A2</f>
        <v>Student 1</v>
      </c>
      <c r="B2" s="62"/>
      <c r="C2" s="66" t="b">
        <f>IF(B2="5 - Propose a rationale for why given rules and guidelines exist",5, IF(B2="4 - Demonstrate a willingness to follow the guidelines",4, IF(B2="3 - Distinguish between guidelines and the rules",3, IF(B2="2 - Does not understand guidelines and rules for fair play in game", 2, IF(B2="1 - Chooses to not follow safety guidelines", 1)))))</f>
        <v>0</v>
      </c>
      <c r="D2" s="72" t="str">
        <f>IFERROR(AVERAGE(C2), "")</f>
        <v/>
      </c>
      <c r="E2" s="12"/>
      <c r="F2" s="27" t="s">
        <v>189</v>
      </c>
      <c r="G2" s="12"/>
      <c r="H2" s="78"/>
      <c r="I2" s="78"/>
      <c r="J2" s="77"/>
      <c r="K2" s="77"/>
      <c r="L2" s="77"/>
      <c r="M2" s="79"/>
      <c r="N2" s="79"/>
      <c r="O2" s="79"/>
      <c r="P2" s="79"/>
      <c r="Q2" s="79"/>
    </row>
    <row r="3" spans="1:17" s="14" customFormat="1" x14ac:dyDescent="0.25">
      <c r="A3" s="32" t="str">
        <f>'Front Page'!A3</f>
        <v>Student 2</v>
      </c>
      <c r="B3" s="59"/>
      <c r="C3" s="53" t="b">
        <f t="shared" ref="C3:C41" si="0">IF(B3="5 - Propose a rationale for why given rules and guidelines exist",5, IF(B3="4 - Demonstrate a willingness to follow the guidelines",4, IF(B3="3 - Distinguish between guidelines and the rules",3, IF(B3="2 - Does not understand guidelines and rules for fair play in game", 2, IF(B3="1 - Chooses to not follow safety guidelines", 1)))))</f>
        <v>0</v>
      </c>
      <c r="D3" s="73" t="str">
        <f t="shared" ref="D3:D41" si="1">IFERROR(AVERAGE(C3), "")</f>
        <v/>
      </c>
      <c r="E3" s="12"/>
      <c r="F3" s="27" t="s">
        <v>190</v>
      </c>
      <c r="G3" s="12"/>
      <c r="H3" s="78"/>
      <c r="I3" s="78"/>
      <c r="J3" s="77"/>
      <c r="K3" s="77"/>
      <c r="L3" s="77"/>
      <c r="M3" s="79"/>
      <c r="N3" s="79"/>
      <c r="O3" s="79"/>
      <c r="P3" s="79"/>
      <c r="Q3" s="79"/>
    </row>
    <row r="4" spans="1:17" s="14" customFormat="1" x14ac:dyDescent="0.25">
      <c r="A4" s="61" t="str">
        <f>'Front Page'!A4</f>
        <v>Student 3</v>
      </c>
      <c r="B4" s="67"/>
      <c r="C4" s="71" t="b">
        <f t="shared" si="0"/>
        <v>0</v>
      </c>
      <c r="D4" s="74" t="str">
        <f t="shared" si="1"/>
        <v/>
      </c>
      <c r="E4" s="12"/>
      <c r="F4" s="27" t="s">
        <v>191</v>
      </c>
      <c r="G4" s="12"/>
      <c r="H4" s="78"/>
      <c r="I4" s="78"/>
      <c r="J4" s="77"/>
      <c r="K4" s="77"/>
      <c r="L4" s="77"/>
      <c r="M4" s="79"/>
      <c r="N4" s="79"/>
      <c r="O4" s="79"/>
      <c r="P4" s="79"/>
      <c r="Q4" s="79"/>
    </row>
    <row r="5" spans="1:17" s="14" customFormat="1" x14ac:dyDescent="0.25">
      <c r="A5" s="32" t="str">
        <f>'Front Page'!A5</f>
        <v>Student 4</v>
      </c>
      <c r="B5" s="59"/>
      <c r="C5" s="53" t="b">
        <f t="shared" si="0"/>
        <v>0</v>
      </c>
      <c r="D5" s="73" t="str">
        <f t="shared" si="1"/>
        <v/>
      </c>
      <c r="E5" s="12"/>
      <c r="F5" s="27" t="s">
        <v>192</v>
      </c>
      <c r="G5" s="12"/>
      <c r="H5" s="78"/>
      <c r="I5" s="78"/>
      <c r="J5" s="77"/>
      <c r="K5" s="77"/>
      <c r="L5" s="77"/>
      <c r="M5" s="79"/>
      <c r="N5" s="79"/>
      <c r="O5" s="79"/>
      <c r="P5" s="79"/>
      <c r="Q5" s="79"/>
    </row>
    <row r="6" spans="1:17" s="14" customFormat="1" x14ac:dyDescent="0.25">
      <c r="A6" s="61" t="str">
        <f>'Front Page'!A6</f>
        <v>Student 5</v>
      </c>
      <c r="B6" s="67"/>
      <c r="C6" s="71" t="b">
        <f t="shared" si="0"/>
        <v>0</v>
      </c>
      <c r="D6" s="74" t="str">
        <f t="shared" si="1"/>
        <v/>
      </c>
      <c r="E6" s="12"/>
      <c r="F6" s="27" t="s">
        <v>193</v>
      </c>
      <c r="G6" s="12"/>
      <c r="H6" s="78"/>
      <c r="I6" s="78"/>
      <c r="J6" s="77"/>
      <c r="K6" s="77"/>
      <c r="L6" s="77"/>
      <c r="M6" s="79"/>
      <c r="N6" s="79"/>
      <c r="O6" s="79"/>
      <c r="P6" s="79"/>
      <c r="Q6" s="79"/>
    </row>
    <row r="7" spans="1:17" s="14" customFormat="1" x14ac:dyDescent="0.25">
      <c r="A7" s="32" t="str">
        <f>'Front Page'!A7</f>
        <v>Student 6</v>
      </c>
      <c r="B7" s="59"/>
      <c r="C7" s="53" t="b">
        <f t="shared" si="0"/>
        <v>0</v>
      </c>
      <c r="D7" s="73" t="str">
        <f t="shared" si="1"/>
        <v/>
      </c>
      <c r="E7" s="12"/>
      <c r="F7" s="27"/>
      <c r="G7" s="12"/>
      <c r="H7" s="78"/>
      <c r="I7" s="77"/>
      <c r="J7" s="78"/>
      <c r="K7" s="79"/>
      <c r="L7" s="79"/>
      <c r="M7" s="79"/>
      <c r="N7" s="79"/>
      <c r="O7" s="79"/>
      <c r="P7" s="79"/>
      <c r="Q7" s="79"/>
    </row>
    <row r="8" spans="1:17" s="14" customFormat="1" x14ac:dyDescent="0.25">
      <c r="A8" s="61" t="str">
        <f>'Front Page'!A8</f>
        <v>Student 7</v>
      </c>
      <c r="B8" s="67"/>
      <c r="C8" s="71" t="b">
        <f t="shared" si="0"/>
        <v>0</v>
      </c>
      <c r="D8" s="74" t="str">
        <f t="shared" si="1"/>
        <v/>
      </c>
      <c r="E8" s="12"/>
      <c r="F8" s="27"/>
      <c r="G8" s="12"/>
      <c r="H8" s="78"/>
      <c r="I8" s="77"/>
      <c r="J8" s="78"/>
      <c r="K8" s="79"/>
      <c r="L8" s="79"/>
      <c r="M8" s="79"/>
      <c r="N8" s="79"/>
      <c r="O8" s="79"/>
      <c r="P8" s="79"/>
      <c r="Q8" s="79"/>
    </row>
    <row r="9" spans="1:17" s="14" customFormat="1" x14ac:dyDescent="0.25">
      <c r="A9" s="32" t="str">
        <f>'Front Page'!A9</f>
        <v>Student 8</v>
      </c>
      <c r="B9" s="59"/>
      <c r="C9" s="53" t="b">
        <f t="shared" si="0"/>
        <v>0</v>
      </c>
      <c r="D9" s="73" t="str">
        <f t="shared" si="1"/>
        <v/>
      </c>
      <c r="E9" s="12"/>
      <c r="F9" s="27"/>
      <c r="G9" s="12"/>
      <c r="H9" s="78"/>
      <c r="I9" s="77"/>
      <c r="J9" s="78"/>
      <c r="K9" s="79"/>
      <c r="L9" s="79"/>
      <c r="M9" s="79"/>
      <c r="N9" s="79"/>
      <c r="O9" s="79"/>
      <c r="P9" s="79"/>
      <c r="Q9" s="79"/>
    </row>
    <row r="10" spans="1:17" s="14" customFormat="1" x14ac:dyDescent="0.25">
      <c r="A10" s="61" t="str">
        <f>'Front Page'!A10</f>
        <v>Student 9</v>
      </c>
      <c r="B10" s="67"/>
      <c r="C10" s="71" t="b">
        <f t="shared" si="0"/>
        <v>0</v>
      </c>
      <c r="D10" s="74" t="str">
        <f t="shared" si="1"/>
        <v/>
      </c>
      <c r="E10" s="12"/>
      <c r="F10" s="27"/>
      <c r="G10" s="12"/>
      <c r="H10" s="78"/>
      <c r="I10" s="77"/>
      <c r="J10" s="78"/>
      <c r="K10" s="79"/>
      <c r="L10" s="79"/>
      <c r="M10" s="79"/>
      <c r="N10" s="79"/>
      <c r="O10" s="79"/>
      <c r="P10" s="79"/>
      <c r="Q10" s="79"/>
    </row>
    <row r="11" spans="1:17" s="14" customFormat="1" x14ac:dyDescent="0.25">
      <c r="A11" s="32" t="str">
        <f>'Front Page'!A11</f>
        <v>Student 10</v>
      </c>
      <c r="B11" s="59"/>
      <c r="C11" s="53" t="b">
        <f t="shared" si="0"/>
        <v>0</v>
      </c>
      <c r="D11" s="73" t="str">
        <f t="shared" si="1"/>
        <v/>
      </c>
      <c r="E11" s="12"/>
      <c r="F11" s="27"/>
      <c r="G11" s="12"/>
      <c r="H11" s="78"/>
      <c r="I11" s="77"/>
      <c r="J11" s="78"/>
      <c r="K11" s="79"/>
      <c r="L11" s="79"/>
      <c r="M11" s="79"/>
      <c r="N11" s="79"/>
      <c r="O11" s="79"/>
      <c r="P11" s="79"/>
      <c r="Q11" s="79"/>
    </row>
    <row r="12" spans="1:17" s="14" customFormat="1" x14ac:dyDescent="0.25">
      <c r="A12" s="61" t="str">
        <f>'Front Page'!A12</f>
        <v>Student 11</v>
      </c>
      <c r="B12" s="67"/>
      <c r="C12" s="71" t="b">
        <f t="shared" si="0"/>
        <v>0</v>
      </c>
      <c r="D12" s="74" t="str">
        <f t="shared" si="1"/>
        <v/>
      </c>
      <c r="E12" s="12"/>
      <c r="F12" s="27"/>
      <c r="G12" s="12"/>
      <c r="H12" s="78"/>
      <c r="I12" s="77"/>
      <c r="J12" s="78"/>
      <c r="K12" s="79"/>
      <c r="L12" s="79"/>
      <c r="M12" s="79"/>
      <c r="N12" s="79"/>
      <c r="O12" s="79"/>
      <c r="P12" s="79"/>
      <c r="Q12" s="79"/>
    </row>
    <row r="13" spans="1:17" s="14" customFormat="1" x14ac:dyDescent="0.25">
      <c r="A13" s="32" t="str">
        <f>'Front Page'!A13</f>
        <v>Student 12</v>
      </c>
      <c r="B13" s="59"/>
      <c r="C13" s="53" t="b">
        <f t="shared" si="0"/>
        <v>0</v>
      </c>
      <c r="D13" s="73" t="str">
        <f t="shared" si="1"/>
        <v/>
      </c>
      <c r="E13" s="12"/>
      <c r="F13" s="27"/>
      <c r="G13" s="12"/>
      <c r="H13" s="78"/>
      <c r="I13" s="77"/>
      <c r="J13" s="78"/>
      <c r="K13" s="79"/>
      <c r="L13" s="79"/>
      <c r="M13" s="79"/>
      <c r="N13" s="79"/>
      <c r="O13" s="79"/>
      <c r="P13" s="79"/>
      <c r="Q13" s="79"/>
    </row>
    <row r="14" spans="1:17" s="14" customFormat="1" x14ac:dyDescent="0.25">
      <c r="A14" s="61" t="str">
        <f>'Front Page'!A14</f>
        <v>Student 13</v>
      </c>
      <c r="B14" s="67"/>
      <c r="C14" s="71" t="b">
        <f t="shared" si="0"/>
        <v>0</v>
      </c>
      <c r="D14" s="74" t="str">
        <f t="shared" si="1"/>
        <v/>
      </c>
      <c r="E14" s="12"/>
      <c r="F14" s="27"/>
      <c r="G14" s="12"/>
      <c r="H14" s="78"/>
      <c r="I14" s="77"/>
      <c r="J14" s="78"/>
      <c r="K14" s="79"/>
      <c r="L14" s="79"/>
      <c r="M14" s="79"/>
      <c r="N14" s="79"/>
      <c r="O14" s="79"/>
      <c r="P14" s="79"/>
      <c r="Q14" s="79"/>
    </row>
    <row r="15" spans="1:17" s="14" customFormat="1" x14ac:dyDescent="0.25">
      <c r="A15" s="32" t="str">
        <f>'Front Page'!A15</f>
        <v>Student 14</v>
      </c>
      <c r="B15" s="59"/>
      <c r="C15" s="53" t="b">
        <f t="shared" si="0"/>
        <v>0</v>
      </c>
      <c r="D15" s="73" t="str">
        <f t="shared" si="1"/>
        <v/>
      </c>
      <c r="E15" s="12"/>
      <c r="F15" s="27"/>
      <c r="G15" s="12"/>
      <c r="H15" s="78"/>
      <c r="I15" s="77"/>
      <c r="J15" s="78"/>
      <c r="K15" s="79"/>
      <c r="L15" s="79"/>
      <c r="M15" s="79"/>
      <c r="N15" s="79"/>
      <c r="O15" s="79"/>
      <c r="P15" s="79"/>
      <c r="Q15" s="79"/>
    </row>
    <row r="16" spans="1:17" s="14" customFormat="1" x14ac:dyDescent="0.25">
      <c r="A16" s="61" t="str">
        <f>'Front Page'!A16</f>
        <v>Student 15</v>
      </c>
      <c r="B16" s="67"/>
      <c r="C16" s="71" t="b">
        <f t="shared" si="0"/>
        <v>0</v>
      </c>
      <c r="D16" s="74" t="str">
        <f t="shared" si="1"/>
        <v/>
      </c>
      <c r="E16" s="12"/>
      <c r="F16" s="27"/>
      <c r="G16" s="12"/>
      <c r="H16" s="78"/>
      <c r="I16" s="77"/>
      <c r="J16" s="78"/>
      <c r="K16" s="79"/>
      <c r="L16" s="79"/>
      <c r="M16" s="79"/>
      <c r="N16" s="79"/>
      <c r="O16" s="79"/>
      <c r="P16" s="79"/>
      <c r="Q16" s="79"/>
    </row>
    <row r="17" spans="1:17" s="14" customFormat="1" x14ac:dyDescent="0.25">
      <c r="A17" s="32" t="str">
        <f>'Front Page'!A17</f>
        <v>Student 16</v>
      </c>
      <c r="B17" s="59"/>
      <c r="C17" s="53" t="b">
        <f t="shared" si="0"/>
        <v>0</v>
      </c>
      <c r="D17" s="73" t="str">
        <f t="shared" si="1"/>
        <v/>
      </c>
      <c r="E17" s="12"/>
      <c r="F17" s="27"/>
      <c r="G17" s="12"/>
      <c r="H17" s="78"/>
      <c r="I17" s="77"/>
      <c r="J17" s="78"/>
      <c r="K17" s="80"/>
      <c r="L17" s="80"/>
      <c r="M17" s="80"/>
      <c r="N17" s="80"/>
      <c r="O17" s="80"/>
      <c r="P17" s="80"/>
      <c r="Q17" s="80"/>
    </row>
    <row r="18" spans="1:17" s="14" customFormat="1" x14ac:dyDescent="0.25">
      <c r="A18" s="61" t="str">
        <f>'Front Page'!A18</f>
        <v>Student 17</v>
      </c>
      <c r="B18" s="67"/>
      <c r="C18" s="71" t="b">
        <f t="shared" si="0"/>
        <v>0</v>
      </c>
      <c r="D18" s="74" t="str">
        <f t="shared" si="1"/>
        <v/>
      </c>
      <c r="E18" s="12"/>
      <c r="F18" s="27"/>
      <c r="G18" s="12"/>
      <c r="H18" s="78"/>
      <c r="I18" s="77"/>
      <c r="J18" s="78"/>
      <c r="K18" s="80"/>
      <c r="L18" s="80"/>
      <c r="M18" s="80"/>
      <c r="N18" s="80"/>
      <c r="O18" s="80"/>
      <c r="P18" s="80"/>
      <c r="Q18" s="80"/>
    </row>
    <row r="19" spans="1:17" s="14" customFormat="1" x14ac:dyDescent="0.25">
      <c r="A19" s="32" t="str">
        <f>'Front Page'!A19</f>
        <v>Student 18</v>
      </c>
      <c r="B19" s="59"/>
      <c r="C19" s="53" t="b">
        <f t="shared" si="0"/>
        <v>0</v>
      </c>
      <c r="D19" s="73" t="str">
        <f t="shared" si="1"/>
        <v/>
      </c>
      <c r="E19" s="12"/>
      <c r="F19" s="27"/>
      <c r="G19" s="12"/>
      <c r="H19" s="78"/>
      <c r="I19" s="77"/>
      <c r="J19" s="78"/>
      <c r="K19" s="80"/>
      <c r="L19" s="80"/>
      <c r="M19" s="80"/>
      <c r="N19" s="80"/>
      <c r="O19" s="80"/>
      <c r="P19" s="80"/>
      <c r="Q19" s="80"/>
    </row>
    <row r="20" spans="1:17" s="14" customFormat="1" x14ac:dyDescent="0.25">
      <c r="A20" s="61" t="str">
        <f>'Front Page'!A20</f>
        <v>Student 19</v>
      </c>
      <c r="B20" s="67"/>
      <c r="C20" s="71" t="b">
        <f t="shared" si="0"/>
        <v>0</v>
      </c>
      <c r="D20" s="74" t="str">
        <f t="shared" si="1"/>
        <v/>
      </c>
      <c r="E20" s="12"/>
      <c r="F20" s="27"/>
      <c r="G20" s="12"/>
      <c r="H20" s="78"/>
      <c r="I20" s="77"/>
      <c r="J20" s="78"/>
      <c r="K20" s="80"/>
      <c r="L20" s="80"/>
      <c r="M20" s="80"/>
      <c r="N20" s="80"/>
      <c r="O20" s="80"/>
      <c r="P20" s="80"/>
      <c r="Q20" s="80"/>
    </row>
    <row r="21" spans="1:17" s="14" customFormat="1" x14ac:dyDescent="0.25">
      <c r="A21" s="32" t="str">
        <f>'Front Page'!A21</f>
        <v>Student 20</v>
      </c>
      <c r="B21" s="59"/>
      <c r="C21" s="53" t="b">
        <f t="shared" si="0"/>
        <v>0</v>
      </c>
      <c r="D21" s="73" t="str">
        <f t="shared" si="1"/>
        <v/>
      </c>
      <c r="E21" s="12"/>
      <c r="F21" s="27"/>
      <c r="G21" s="12"/>
      <c r="H21" s="78"/>
      <c r="I21" s="77"/>
      <c r="J21" s="78"/>
      <c r="K21" s="80"/>
      <c r="L21" s="80"/>
      <c r="M21" s="80"/>
      <c r="N21" s="80"/>
      <c r="O21" s="80"/>
      <c r="P21" s="80"/>
      <c r="Q21" s="80"/>
    </row>
    <row r="22" spans="1:17" s="14" customFormat="1" x14ac:dyDescent="0.25">
      <c r="A22" s="61" t="str">
        <f>'Front Page'!A22</f>
        <v>Student 21</v>
      </c>
      <c r="B22" s="67"/>
      <c r="C22" s="71" t="b">
        <f t="shared" si="0"/>
        <v>0</v>
      </c>
      <c r="D22" s="74" t="str">
        <f t="shared" si="1"/>
        <v/>
      </c>
      <c r="E22" s="12"/>
      <c r="F22" s="27"/>
      <c r="G22" s="12"/>
      <c r="H22" s="78"/>
      <c r="I22" s="77"/>
      <c r="J22" s="78"/>
      <c r="K22" s="80"/>
      <c r="L22" s="80"/>
      <c r="M22" s="80"/>
      <c r="N22" s="80"/>
      <c r="O22" s="80"/>
      <c r="P22" s="80"/>
      <c r="Q22" s="80"/>
    </row>
    <row r="23" spans="1:17" s="14" customFormat="1" x14ac:dyDescent="0.25">
      <c r="A23" s="32" t="str">
        <f>'Front Page'!A23</f>
        <v>Student 22</v>
      </c>
      <c r="B23" s="59"/>
      <c r="C23" s="53" t="b">
        <f t="shared" si="0"/>
        <v>0</v>
      </c>
      <c r="D23" s="73" t="str">
        <f t="shared" si="1"/>
        <v/>
      </c>
      <c r="E23" s="12"/>
      <c r="F23" s="27"/>
      <c r="G23" s="12"/>
      <c r="H23" s="78"/>
      <c r="I23" s="77"/>
      <c r="J23" s="78"/>
      <c r="K23" s="80"/>
      <c r="L23" s="80"/>
      <c r="M23" s="80"/>
      <c r="N23" s="80"/>
      <c r="O23" s="80"/>
      <c r="P23" s="80"/>
      <c r="Q23" s="80"/>
    </row>
    <row r="24" spans="1:17" s="14" customFormat="1" x14ac:dyDescent="0.25">
      <c r="A24" s="61" t="str">
        <f>'Front Page'!A24</f>
        <v>Student 23</v>
      </c>
      <c r="B24" s="67"/>
      <c r="C24" s="71" t="b">
        <f t="shared" si="0"/>
        <v>0</v>
      </c>
      <c r="D24" s="74" t="str">
        <f t="shared" si="1"/>
        <v/>
      </c>
      <c r="E24" s="12"/>
      <c r="F24" s="27"/>
      <c r="G24" s="12"/>
      <c r="H24" s="78"/>
      <c r="I24" s="77"/>
      <c r="J24" s="78"/>
      <c r="K24" s="80"/>
      <c r="L24" s="80"/>
      <c r="M24" s="80"/>
      <c r="N24" s="80"/>
      <c r="O24" s="80"/>
      <c r="P24" s="80"/>
      <c r="Q24" s="80"/>
    </row>
    <row r="25" spans="1:17" s="14" customFormat="1" x14ac:dyDescent="0.25">
      <c r="A25" s="32" t="str">
        <f>'Front Page'!A25</f>
        <v>Student 24</v>
      </c>
      <c r="B25" s="59"/>
      <c r="C25" s="53" t="b">
        <f t="shared" si="0"/>
        <v>0</v>
      </c>
      <c r="D25" s="73" t="str">
        <f t="shared" si="1"/>
        <v/>
      </c>
      <c r="E25" s="12"/>
      <c r="F25" s="27"/>
      <c r="G25" s="12"/>
      <c r="H25" s="78"/>
      <c r="I25" s="77"/>
      <c r="J25" s="78"/>
      <c r="K25" s="80"/>
      <c r="L25" s="80"/>
      <c r="M25" s="80"/>
      <c r="N25" s="80"/>
      <c r="O25" s="80"/>
      <c r="P25" s="80"/>
      <c r="Q25" s="80"/>
    </row>
    <row r="26" spans="1:17" s="14" customFormat="1" x14ac:dyDescent="0.25">
      <c r="A26" s="61" t="str">
        <f>'Front Page'!A26</f>
        <v>Student 25</v>
      </c>
      <c r="B26" s="67"/>
      <c r="C26" s="71" t="b">
        <f t="shared" si="0"/>
        <v>0</v>
      </c>
      <c r="D26" s="74" t="str">
        <f t="shared" si="1"/>
        <v/>
      </c>
      <c r="E26" s="12"/>
      <c r="F26" s="27"/>
      <c r="G26" s="12"/>
      <c r="H26" s="78"/>
      <c r="I26" s="77"/>
      <c r="J26" s="78"/>
      <c r="K26" s="80"/>
      <c r="L26" s="80"/>
      <c r="M26" s="80"/>
      <c r="N26" s="80"/>
      <c r="O26" s="80"/>
      <c r="P26" s="80"/>
      <c r="Q26" s="80"/>
    </row>
    <row r="27" spans="1:17" s="14" customFormat="1" x14ac:dyDescent="0.25">
      <c r="A27" s="32" t="str">
        <f>'Front Page'!A27</f>
        <v>Student 26</v>
      </c>
      <c r="B27" s="59"/>
      <c r="C27" s="53" t="b">
        <f t="shared" si="0"/>
        <v>0</v>
      </c>
      <c r="D27" s="73" t="str">
        <f t="shared" si="1"/>
        <v/>
      </c>
      <c r="E27" s="12"/>
      <c r="F27" s="27"/>
      <c r="G27" s="12"/>
      <c r="H27" s="78"/>
      <c r="I27" s="77"/>
      <c r="J27" s="78"/>
      <c r="K27" s="80"/>
      <c r="L27" s="80"/>
      <c r="M27" s="80"/>
      <c r="N27" s="80"/>
      <c r="O27" s="80"/>
      <c r="P27" s="80"/>
      <c r="Q27" s="80"/>
    </row>
    <row r="28" spans="1:17" s="14" customFormat="1" x14ac:dyDescent="0.25">
      <c r="A28" s="61" t="str">
        <f>'Front Page'!A28</f>
        <v>Student 27</v>
      </c>
      <c r="B28" s="67"/>
      <c r="C28" s="71" t="b">
        <f t="shared" si="0"/>
        <v>0</v>
      </c>
      <c r="D28" s="74" t="str">
        <f t="shared" si="1"/>
        <v/>
      </c>
      <c r="E28" s="12"/>
      <c r="F28" s="27"/>
      <c r="G28" s="12"/>
      <c r="H28" s="78"/>
      <c r="I28" s="77"/>
      <c r="J28" s="78"/>
      <c r="K28" s="80"/>
      <c r="L28" s="80"/>
      <c r="M28" s="80"/>
      <c r="N28" s="80"/>
      <c r="O28" s="80"/>
      <c r="P28" s="80"/>
      <c r="Q28" s="80"/>
    </row>
    <row r="29" spans="1:17" s="14" customFormat="1" x14ac:dyDescent="0.25">
      <c r="A29" s="32" t="str">
        <f>'Front Page'!A29</f>
        <v>Student 28</v>
      </c>
      <c r="B29" s="59"/>
      <c r="C29" s="53" t="b">
        <f t="shared" si="0"/>
        <v>0</v>
      </c>
      <c r="D29" s="73" t="str">
        <f t="shared" si="1"/>
        <v/>
      </c>
      <c r="E29" s="12"/>
      <c r="F29" s="27"/>
      <c r="G29" s="12"/>
      <c r="H29" s="78"/>
      <c r="I29" s="77"/>
      <c r="J29" s="78"/>
      <c r="K29" s="80"/>
      <c r="L29" s="80"/>
      <c r="M29" s="80"/>
      <c r="N29" s="80"/>
      <c r="O29" s="80"/>
      <c r="P29" s="80"/>
      <c r="Q29" s="80"/>
    </row>
    <row r="30" spans="1:17" s="14" customFormat="1" x14ac:dyDescent="0.25">
      <c r="A30" s="61" t="str">
        <f>'Front Page'!A30</f>
        <v>Student 29</v>
      </c>
      <c r="B30" s="67"/>
      <c r="C30" s="71" t="b">
        <f t="shared" si="0"/>
        <v>0</v>
      </c>
      <c r="D30" s="74" t="str">
        <f t="shared" si="1"/>
        <v/>
      </c>
      <c r="E30" s="12"/>
      <c r="F30" s="27"/>
      <c r="G30" s="12"/>
      <c r="H30" s="78"/>
      <c r="I30" s="77"/>
      <c r="J30" s="78"/>
      <c r="K30" s="80"/>
      <c r="L30" s="80"/>
      <c r="M30" s="80"/>
      <c r="N30" s="80"/>
      <c r="O30" s="80"/>
      <c r="P30" s="80"/>
      <c r="Q30" s="80"/>
    </row>
    <row r="31" spans="1:17" s="14" customFormat="1" x14ac:dyDescent="0.25">
      <c r="A31" s="32" t="str">
        <f>'Front Page'!A31</f>
        <v>Student 30</v>
      </c>
      <c r="B31" s="59"/>
      <c r="C31" s="53" t="b">
        <f t="shared" si="0"/>
        <v>0</v>
      </c>
      <c r="D31" s="73" t="str">
        <f t="shared" si="1"/>
        <v/>
      </c>
      <c r="E31" s="12"/>
      <c r="F31" s="27"/>
      <c r="G31" s="12"/>
      <c r="H31" s="78"/>
      <c r="I31" s="77"/>
      <c r="J31" s="78"/>
      <c r="K31" s="80"/>
      <c r="L31" s="80"/>
      <c r="M31" s="80"/>
      <c r="N31" s="80"/>
      <c r="O31" s="80"/>
      <c r="P31" s="80"/>
      <c r="Q31" s="80"/>
    </row>
    <row r="32" spans="1:17" s="14" customFormat="1" x14ac:dyDescent="0.25">
      <c r="A32" s="61" t="str">
        <f>'Front Page'!A32</f>
        <v>Student 31</v>
      </c>
      <c r="B32" s="67"/>
      <c r="C32" s="71" t="b">
        <f t="shared" si="0"/>
        <v>0</v>
      </c>
      <c r="D32" s="74" t="str">
        <f t="shared" si="1"/>
        <v/>
      </c>
      <c r="E32" s="12"/>
      <c r="F32" s="27"/>
      <c r="G32" s="12"/>
      <c r="H32" s="78"/>
      <c r="I32" s="77"/>
      <c r="J32" s="78"/>
      <c r="K32" s="80"/>
      <c r="L32" s="80"/>
      <c r="M32" s="80"/>
      <c r="N32" s="80"/>
      <c r="O32" s="80"/>
      <c r="P32" s="80"/>
      <c r="Q32" s="80"/>
    </row>
    <row r="33" spans="1:17" s="14" customFormat="1" x14ac:dyDescent="0.25">
      <c r="A33" s="32" t="str">
        <f>'Front Page'!A33</f>
        <v>Student 32</v>
      </c>
      <c r="B33" s="59"/>
      <c r="C33" s="53" t="b">
        <f t="shared" si="0"/>
        <v>0</v>
      </c>
      <c r="D33" s="73" t="str">
        <f t="shared" si="1"/>
        <v/>
      </c>
      <c r="E33" s="12"/>
      <c r="F33" s="27"/>
      <c r="G33" s="12"/>
      <c r="H33" s="78"/>
      <c r="I33" s="77"/>
      <c r="J33" s="78"/>
      <c r="K33" s="80"/>
      <c r="L33" s="80"/>
      <c r="M33" s="80"/>
      <c r="N33" s="80"/>
      <c r="O33" s="80"/>
      <c r="P33" s="80"/>
      <c r="Q33" s="80"/>
    </row>
    <row r="34" spans="1:17" s="14" customFormat="1" x14ac:dyDescent="0.25">
      <c r="A34" s="61" t="str">
        <f>'Front Page'!A34</f>
        <v>Student 33</v>
      </c>
      <c r="B34" s="67"/>
      <c r="C34" s="71" t="b">
        <f t="shared" si="0"/>
        <v>0</v>
      </c>
      <c r="D34" s="74" t="str">
        <f t="shared" si="1"/>
        <v/>
      </c>
      <c r="E34" s="12"/>
      <c r="F34" s="27"/>
      <c r="G34" s="12"/>
      <c r="H34" s="78"/>
      <c r="I34" s="77"/>
      <c r="J34" s="78"/>
      <c r="K34" s="80"/>
      <c r="L34" s="80"/>
      <c r="M34" s="80"/>
      <c r="N34" s="80"/>
      <c r="O34" s="80"/>
      <c r="P34" s="80"/>
      <c r="Q34" s="80"/>
    </row>
    <row r="35" spans="1:17" s="14" customFormat="1" x14ac:dyDescent="0.25">
      <c r="A35" s="32" t="str">
        <f>'Front Page'!A35</f>
        <v>Student 34</v>
      </c>
      <c r="B35" s="59"/>
      <c r="C35" s="53" t="b">
        <f t="shared" si="0"/>
        <v>0</v>
      </c>
      <c r="D35" s="73" t="str">
        <f t="shared" si="1"/>
        <v/>
      </c>
      <c r="E35" s="12"/>
      <c r="F35" s="27"/>
      <c r="G35" s="12"/>
      <c r="H35" s="78"/>
      <c r="I35" s="77"/>
      <c r="J35" s="78"/>
      <c r="K35" s="80"/>
      <c r="L35" s="80"/>
      <c r="M35" s="80"/>
      <c r="N35" s="80"/>
      <c r="O35" s="80"/>
      <c r="P35" s="80"/>
      <c r="Q35" s="80"/>
    </row>
    <row r="36" spans="1:17" s="14" customFormat="1" x14ac:dyDescent="0.25">
      <c r="A36" s="61" t="str">
        <f>'Front Page'!A36</f>
        <v>Student 35</v>
      </c>
      <c r="B36" s="67"/>
      <c r="C36" s="71" t="b">
        <f t="shared" si="0"/>
        <v>0</v>
      </c>
      <c r="D36" s="74" t="str">
        <f t="shared" si="1"/>
        <v/>
      </c>
      <c r="E36" s="12"/>
      <c r="F36" s="27"/>
      <c r="G36" s="12"/>
      <c r="H36" s="78"/>
      <c r="I36" s="77"/>
      <c r="J36" s="78"/>
      <c r="K36" s="80"/>
      <c r="L36" s="80"/>
      <c r="M36" s="80"/>
      <c r="N36" s="80"/>
      <c r="O36" s="80"/>
      <c r="P36" s="80"/>
      <c r="Q36" s="80"/>
    </row>
    <row r="37" spans="1:17" s="14" customFormat="1" x14ac:dyDescent="0.25">
      <c r="A37" s="32" t="str">
        <f>'Front Page'!A37</f>
        <v>Student 36</v>
      </c>
      <c r="B37" s="59"/>
      <c r="C37" s="53" t="b">
        <f t="shared" si="0"/>
        <v>0</v>
      </c>
      <c r="D37" s="73" t="str">
        <f t="shared" si="1"/>
        <v/>
      </c>
      <c r="E37" s="12"/>
      <c r="F37" s="27"/>
      <c r="G37" s="12"/>
      <c r="H37" s="78"/>
      <c r="I37" s="77"/>
      <c r="J37" s="78"/>
      <c r="K37" s="80"/>
      <c r="L37" s="80"/>
      <c r="M37" s="80"/>
      <c r="N37" s="80"/>
      <c r="O37" s="80"/>
      <c r="P37" s="80"/>
      <c r="Q37" s="80"/>
    </row>
    <row r="38" spans="1:17" s="14" customFormat="1" x14ac:dyDescent="0.25">
      <c r="A38" s="61" t="str">
        <f>'Front Page'!A38</f>
        <v>Student 37</v>
      </c>
      <c r="B38" s="67"/>
      <c r="C38" s="71" t="b">
        <f t="shared" si="0"/>
        <v>0</v>
      </c>
      <c r="D38" s="74" t="str">
        <f t="shared" si="1"/>
        <v/>
      </c>
      <c r="E38" s="12"/>
      <c r="F38" s="27"/>
      <c r="G38" s="12"/>
      <c r="H38" s="78"/>
      <c r="I38" s="77"/>
      <c r="J38" s="78"/>
      <c r="K38" s="80"/>
      <c r="L38" s="80"/>
      <c r="M38" s="80"/>
      <c r="N38" s="80"/>
      <c r="O38" s="80"/>
      <c r="P38" s="80"/>
      <c r="Q38" s="80"/>
    </row>
    <row r="39" spans="1:17" s="14" customFormat="1" x14ac:dyDescent="0.25">
      <c r="A39" s="32" t="str">
        <f>'Front Page'!A39</f>
        <v>Student 38</v>
      </c>
      <c r="B39" s="59"/>
      <c r="C39" s="53" t="b">
        <f t="shared" si="0"/>
        <v>0</v>
      </c>
      <c r="D39" s="73" t="str">
        <f t="shared" si="1"/>
        <v/>
      </c>
      <c r="E39" s="12"/>
      <c r="F39" s="27"/>
      <c r="G39" s="12"/>
      <c r="H39" s="78"/>
      <c r="I39" s="77"/>
      <c r="J39" s="78"/>
      <c r="K39" s="80"/>
      <c r="L39" s="80"/>
      <c r="M39" s="80"/>
      <c r="N39" s="80"/>
      <c r="O39" s="80"/>
      <c r="P39" s="80"/>
      <c r="Q39" s="80"/>
    </row>
    <row r="40" spans="1:17" s="14" customFormat="1" x14ac:dyDescent="0.25">
      <c r="A40" s="61" t="str">
        <f>'Front Page'!A40</f>
        <v>Student 39</v>
      </c>
      <c r="B40" s="67"/>
      <c r="C40" s="71" t="b">
        <f t="shared" si="0"/>
        <v>0</v>
      </c>
      <c r="D40" s="74" t="str">
        <f t="shared" si="1"/>
        <v/>
      </c>
      <c r="E40" s="12"/>
      <c r="F40" s="27"/>
      <c r="G40" s="12"/>
      <c r="H40" s="78"/>
      <c r="I40" s="77"/>
      <c r="J40" s="78"/>
      <c r="K40" s="80"/>
      <c r="L40" s="80"/>
      <c r="M40" s="80"/>
      <c r="N40" s="80"/>
      <c r="O40" s="80"/>
      <c r="P40" s="80"/>
      <c r="Q40" s="80"/>
    </row>
    <row r="41" spans="1:17" s="14" customFormat="1" ht="16.5" thickBot="1" x14ac:dyDescent="0.3">
      <c r="A41" s="33" t="str">
        <f>'Front Page'!A41</f>
        <v>Student 40</v>
      </c>
      <c r="B41" s="60"/>
      <c r="C41" s="54" t="b">
        <f t="shared" si="0"/>
        <v>0</v>
      </c>
      <c r="D41" s="75" t="str">
        <f t="shared" si="1"/>
        <v/>
      </c>
      <c r="E41" s="12"/>
      <c r="F41" s="27"/>
      <c r="G41" s="12"/>
      <c r="H41" s="78"/>
      <c r="I41" s="77"/>
      <c r="J41" s="78"/>
      <c r="K41" s="80"/>
      <c r="L41" s="80"/>
      <c r="M41" s="80"/>
      <c r="N41" s="80"/>
      <c r="O41" s="80"/>
      <c r="P41" s="80"/>
      <c r="Q41" s="80"/>
    </row>
    <row r="42" spans="1:17" ht="16.5" thickTop="1" x14ac:dyDescent="0.25"/>
  </sheetData>
  <sheetProtection sheet="1" objects="1" scenarios="1"/>
  <dataValidations count="1">
    <dataValidation type="list" allowBlank="1" showInputMessage="1" showErrorMessage="1" sqref="B2:B41">
      <formula1>$F$2:$F$6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2" sqref="B12"/>
    </sheetView>
  </sheetViews>
  <sheetFormatPr defaultColWidth="10.875" defaultRowHeight="15.75" x14ac:dyDescent="0.25"/>
  <cols>
    <col min="1" max="1" width="20.625" style="13" customWidth="1"/>
    <col min="2" max="2" width="83.5" style="14" bestFit="1" customWidth="1"/>
    <col min="3" max="3" width="10.875" style="13" hidden="1" customWidth="1"/>
    <col min="4" max="4" width="10.375" style="30" customWidth="1"/>
    <col min="5" max="5" width="10.875" style="14" customWidth="1"/>
    <col min="6" max="6" width="83.5" style="19" hidden="1" customWidth="1"/>
    <col min="7" max="7" width="10.875" style="44" customWidth="1"/>
    <col min="8" max="9" width="63.625" style="79" bestFit="1" customWidth="1"/>
    <col min="10" max="12" width="55.625" style="79" bestFit="1" customWidth="1"/>
    <col min="13" max="13" width="100.125" style="79" bestFit="1" customWidth="1"/>
    <col min="14" max="14" width="53.625" style="79" bestFit="1" customWidth="1"/>
    <col min="15" max="17" width="10.875" style="79"/>
    <col min="18" max="28" width="10.875" style="20"/>
    <col min="29" max="16384" width="10.875" style="14"/>
  </cols>
  <sheetData>
    <row r="1" spans="1:17" s="11" customFormat="1" ht="32.1" customHeight="1" thickTop="1" thickBot="1" x14ac:dyDescent="0.3">
      <c r="A1" s="31">
        <v>6.14</v>
      </c>
      <c r="B1" s="55" t="s">
        <v>194</v>
      </c>
      <c r="C1" s="57"/>
      <c r="D1" s="58" t="s">
        <v>40</v>
      </c>
      <c r="F1" s="15"/>
      <c r="H1" s="76"/>
      <c r="I1" s="94"/>
      <c r="J1" s="94"/>
      <c r="K1" s="94"/>
      <c r="L1" s="94"/>
      <c r="M1" s="94"/>
      <c r="N1" s="94"/>
      <c r="O1" s="94"/>
      <c r="P1" s="94"/>
      <c r="Q1" s="94"/>
    </row>
    <row r="2" spans="1:17" s="14" customFormat="1" ht="16.5" thickTop="1" x14ac:dyDescent="0.25">
      <c r="A2" s="61" t="str">
        <f>'Front Page'!A2</f>
        <v>Student 1</v>
      </c>
      <c r="B2" s="62"/>
      <c r="C2" s="66" t="b">
        <f>IF(B2="5 - Always demonstrates responsibility, involvement, self-control and caring for self and others",5, IF(B2="4 - Often demonstrates responsibility, involvement, self-control and caring for self and others",4, IF(B2="3 - Sometimes demonstrates responsibility, involvement, self-control and caring for self and others",3, IF(B2="2 - Seldom demonstrates responsibility, involvement, self-control and caring for self and others", 2, IF(B2="1 - Has difficulty demonstrating responsibility, involvement, self-control and caring for self and others", 1)))))</f>
        <v>0</v>
      </c>
      <c r="D2" s="72" t="str">
        <f>IFERROR(AVERAGE(C2), "")</f>
        <v/>
      </c>
      <c r="E2" s="12"/>
      <c r="F2" s="100" t="s">
        <v>195</v>
      </c>
      <c r="G2" s="12"/>
      <c r="H2" s="78"/>
      <c r="I2" s="78"/>
      <c r="J2" s="77"/>
      <c r="K2" s="77"/>
      <c r="L2" s="77"/>
      <c r="M2" s="79"/>
      <c r="N2" s="79"/>
      <c r="O2" s="79"/>
      <c r="P2" s="79"/>
      <c r="Q2" s="79"/>
    </row>
    <row r="3" spans="1:17" s="14" customFormat="1" x14ac:dyDescent="0.25">
      <c r="A3" s="32" t="str">
        <f>'Front Page'!A3</f>
        <v>Student 2</v>
      </c>
      <c r="B3" s="59"/>
      <c r="C3" s="53" t="b">
        <f t="shared" ref="C3:C41" si="0">IF(B3="5 - Always demonstrates responsibility, involvement, self-control and caring for self and others",5, IF(B3="4 - Often demonstrates responsibility, involvement, self-control and caring for self and others",4, IF(B3="3 - Sometimes demonstrates responsibility, involvement, self-control and caring for self and others",3, IF(B3="2 - Seldom demonstrates responsibility, involvement, self-control and caring for self and others", 2, IF(B3="1 - Has difficulty demonstrating responsibility, involvement, self-control and caring for self and others", 1)))))</f>
        <v>0</v>
      </c>
      <c r="D3" s="73" t="str">
        <f t="shared" ref="D3:D41" si="1">IFERROR(AVERAGE(C3), "")</f>
        <v/>
      </c>
      <c r="E3" s="12"/>
      <c r="F3" s="100" t="s">
        <v>196</v>
      </c>
      <c r="G3" s="12"/>
      <c r="H3" s="78"/>
      <c r="I3" s="78"/>
      <c r="J3" s="77"/>
      <c r="K3" s="77"/>
      <c r="L3" s="77"/>
      <c r="M3" s="79"/>
      <c r="N3" s="79"/>
      <c r="O3" s="79"/>
      <c r="P3" s="79"/>
      <c r="Q3" s="79"/>
    </row>
    <row r="4" spans="1:17" s="14" customFormat="1" x14ac:dyDescent="0.25">
      <c r="A4" s="61" t="str">
        <f>'Front Page'!A4</f>
        <v>Student 3</v>
      </c>
      <c r="B4" s="67"/>
      <c r="C4" s="71" t="b">
        <f t="shared" si="0"/>
        <v>0</v>
      </c>
      <c r="D4" s="74" t="str">
        <f t="shared" si="1"/>
        <v/>
      </c>
      <c r="E4" s="12"/>
      <c r="F4" s="100" t="s">
        <v>197</v>
      </c>
      <c r="G4" s="12"/>
      <c r="H4" s="78"/>
      <c r="I4" s="78"/>
      <c r="J4" s="77"/>
      <c r="K4" s="77"/>
      <c r="L4" s="77"/>
      <c r="M4" s="79"/>
      <c r="N4" s="79"/>
      <c r="O4" s="79"/>
      <c r="P4" s="79"/>
      <c r="Q4" s="79"/>
    </row>
    <row r="5" spans="1:17" s="14" customFormat="1" x14ac:dyDescent="0.25">
      <c r="A5" s="32" t="str">
        <f>'Front Page'!A5</f>
        <v>Student 4</v>
      </c>
      <c r="B5" s="59"/>
      <c r="C5" s="53" t="b">
        <f t="shared" si="0"/>
        <v>0</v>
      </c>
      <c r="D5" s="73" t="str">
        <f t="shared" si="1"/>
        <v/>
      </c>
      <c r="E5" s="12"/>
      <c r="F5" s="100" t="s">
        <v>198</v>
      </c>
      <c r="G5" s="12"/>
      <c r="H5" s="78"/>
      <c r="I5" s="78"/>
      <c r="J5" s="77"/>
      <c r="K5" s="77"/>
      <c r="L5" s="77"/>
      <c r="M5" s="79"/>
      <c r="N5" s="79"/>
      <c r="O5" s="79"/>
      <c r="P5" s="79"/>
      <c r="Q5" s="79"/>
    </row>
    <row r="6" spans="1:17" s="14" customFormat="1" x14ac:dyDescent="0.25">
      <c r="A6" s="61" t="str">
        <f>'Front Page'!A6</f>
        <v>Student 5</v>
      </c>
      <c r="B6" s="67"/>
      <c r="C6" s="71" t="b">
        <f t="shared" si="0"/>
        <v>0</v>
      </c>
      <c r="D6" s="74" t="str">
        <f t="shared" si="1"/>
        <v/>
      </c>
      <c r="E6" s="12"/>
      <c r="F6" s="100" t="s">
        <v>199</v>
      </c>
      <c r="G6" s="12"/>
      <c r="H6" s="78"/>
      <c r="I6" s="78"/>
      <c r="J6" s="77"/>
      <c r="K6" s="77"/>
      <c r="L6" s="77"/>
      <c r="M6" s="79"/>
      <c r="N6" s="79"/>
      <c r="O6" s="79"/>
      <c r="P6" s="79"/>
      <c r="Q6" s="79"/>
    </row>
    <row r="7" spans="1:17" s="14" customFormat="1" x14ac:dyDescent="0.25">
      <c r="A7" s="32" t="str">
        <f>'Front Page'!A7</f>
        <v>Student 6</v>
      </c>
      <c r="B7" s="59"/>
      <c r="C7" s="53" t="b">
        <f t="shared" si="0"/>
        <v>0</v>
      </c>
      <c r="D7" s="73" t="str">
        <f t="shared" si="1"/>
        <v/>
      </c>
      <c r="E7" s="12"/>
      <c r="F7" s="27"/>
      <c r="G7" s="12"/>
      <c r="H7" s="78"/>
      <c r="I7" s="77"/>
      <c r="J7" s="78"/>
      <c r="K7" s="79"/>
      <c r="L7" s="79"/>
      <c r="M7" s="79"/>
      <c r="N7" s="79"/>
      <c r="O7" s="79"/>
      <c r="P7" s="79"/>
      <c r="Q7" s="79"/>
    </row>
    <row r="8" spans="1:17" s="14" customFormat="1" x14ac:dyDescent="0.25">
      <c r="A8" s="61" t="str">
        <f>'Front Page'!A8</f>
        <v>Student 7</v>
      </c>
      <c r="B8" s="67"/>
      <c r="C8" s="71" t="b">
        <f t="shared" si="0"/>
        <v>0</v>
      </c>
      <c r="D8" s="74" t="str">
        <f t="shared" si="1"/>
        <v/>
      </c>
      <c r="E8" s="12"/>
      <c r="F8" s="27"/>
      <c r="G8" s="12"/>
      <c r="H8" s="78"/>
      <c r="I8" s="77"/>
      <c r="J8" s="78"/>
      <c r="K8" s="79"/>
      <c r="L8" s="79"/>
      <c r="M8" s="79"/>
      <c r="N8" s="79"/>
      <c r="O8" s="79"/>
      <c r="P8" s="79"/>
      <c r="Q8" s="79"/>
    </row>
    <row r="9" spans="1:17" s="14" customFormat="1" x14ac:dyDescent="0.25">
      <c r="A9" s="32" t="str">
        <f>'Front Page'!A9</f>
        <v>Student 8</v>
      </c>
      <c r="B9" s="59"/>
      <c r="C9" s="53" t="b">
        <f t="shared" si="0"/>
        <v>0</v>
      </c>
      <c r="D9" s="73" t="str">
        <f t="shared" si="1"/>
        <v/>
      </c>
      <c r="E9" s="12"/>
      <c r="F9" s="27"/>
      <c r="G9" s="12"/>
      <c r="H9" s="78"/>
      <c r="I9" s="77"/>
      <c r="J9" s="78"/>
      <c r="K9" s="79"/>
      <c r="L9" s="79"/>
      <c r="M9" s="79"/>
      <c r="N9" s="79"/>
      <c r="O9" s="79"/>
      <c r="P9" s="79"/>
      <c r="Q9" s="79"/>
    </row>
    <row r="10" spans="1:17" s="14" customFormat="1" x14ac:dyDescent="0.25">
      <c r="A10" s="61" t="str">
        <f>'Front Page'!A10</f>
        <v>Student 9</v>
      </c>
      <c r="B10" s="67"/>
      <c r="C10" s="71" t="b">
        <f t="shared" si="0"/>
        <v>0</v>
      </c>
      <c r="D10" s="74" t="str">
        <f t="shared" si="1"/>
        <v/>
      </c>
      <c r="E10" s="12"/>
      <c r="F10" s="27"/>
      <c r="G10" s="12"/>
      <c r="H10" s="78"/>
      <c r="I10" s="77"/>
      <c r="J10" s="78"/>
      <c r="K10" s="79"/>
      <c r="L10" s="79"/>
      <c r="M10" s="79"/>
      <c r="N10" s="79"/>
      <c r="O10" s="79"/>
      <c r="P10" s="79"/>
      <c r="Q10" s="79"/>
    </row>
    <row r="11" spans="1:17" s="14" customFormat="1" x14ac:dyDescent="0.25">
      <c r="A11" s="32" t="str">
        <f>'Front Page'!A11</f>
        <v>Student 10</v>
      </c>
      <c r="B11" s="59"/>
      <c r="C11" s="53" t="b">
        <f t="shared" si="0"/>
        <v>0</v>
      </c>
      <c r="D11" s="73" t="str">
        <f t="shared" si="1"/>
        <v/>
      </c>
      <c r="E11" s="12"/>
      <c r="F11" s="27"/>
      <c r="G11" s="12"/>
      <c r="H11" s="78"/>
      <c r="I11" s="77"/>
      <c r="J11" s="78"/>
      <c r="K11" s="79"/>
      <c r="L11" s="79"/>
      <c r="M11" s="79"/>
      <c r="N11" s="79"/>
      <c r="O11" s="79"/>
      <c r="P11" s="79"/>
      <c r="Q11" s="79"/>
    </row>
    <row r="12" spans="1:17" s="14" customFormat="1" x14ac:dyDescent="0.25">
      <c r="A12" s="61" t="str">
        <f>'Front Page'!A12</f>
        <v>Student 11</v>
      </c>
      <c r="B12" s="67"/>
      <c r="C12" s="71" t="b">
        <f t="shared" si="0"/>
        <v>0</v>
      </c>
      <c r="D12" s="74" t="str">
        <f t="shared" si="1"/>
        <v/>
      </c>
      <c r="E12" s="12"/>
      <c r="F12" s="27"/>
      <c r="G12" s="12"/>
      <c r="H12" s="78"/>
      <c r="I12" s="77"/>
      <c r="J12" s="78"/>
      <c r="K12" s="79"/>
      <c r="L12" s="79"/>
      <c r="M12" s="79"/>
      <c r="N12" s="79"/>
      <c r="O12" s="79"/>
      <c r="P12" s="79"/>
      <c r="Q12" s="79"/>
    </row>
    <row r="13" spans="1:17" s="14" customFormat="1" x14ac:dyDescent="0.25">
      <c r="A13" s="32" t="str">
        <f>'Front Page'!A13</f>
        <v>Student 12</v>
      </c>
      <c r="B13" s="59"/>
      <c r="C13" s="53" t="b">
        <f t="shared" si="0"/>
        <v>0</v>
      </c>
      <c r="D13" s="73" t="str">
        <f t="shared" si="1"/>
        <v/>
      </c>
      <c r="E13" s="12"/>
      <c r="F13" s="27"/>
      <c r="G13" s="12"/>
      <c r="H13" s="78"/>
      <c r="I13" s="77"/>
      <c r="J13" s="78"/>
      <c r="K13" s="79"/>
      <c r="L13" s="79"/>
      <c r="M13" s="79"/>
      <c r="N13" s="79"/>
      <c r="O13" s="79"/>
      <c r="P13" s="79"/>
      <c r="Q13" s="79"/>
    </row>
    <row r="14" spans="1:17" s="14" customFormat="1" x14ac:dyDescent="0.25">
      <c r="A14" s="61" t="str">
        <f>'Front Page'!A14</f>
        <v>Student 13</v>
      </c>
      <c r="B14" s="67"/>
      <c r="C14" s="71" t="b">
        <f t="shared" si="0"/>
        <v>0</v>
      </c>
      <c r="D14" s="74" t="str">
        <f t="shared" si="1"/>
        <v/>
      </c>
      <c r="E14" s="12"/>
      <c r="F14" s="27"/>
      <c r="G14" s="12"/>
      <c r="H14" s="78"/>
      <c r="I14" s="77"/>
      <c r="J14" s="78"/>
      <c r="K14" s="79"/>
      <c r="L14" s="79"/>
      <c r="M14" s="79"/>
      <c r="N14" s="79"/>
      <c r="O14" s="79"/>
      <c r="P14" s="79"/>
      <c r="Q14" s="79"/>
    </row>
    <row r="15" spans="1:17" s="14" customFormat="1" x14ac:dyDescent="0.25">
      <c r="A15" s="32" t="str">
        <f>'Front Page'!A15</f>
        <v>Student 14</v>
      </c>
      <c r="B15" s="59"/>
      <c r="C15" s="53" t="b">
        <f t="shared" si="0"/>
        <v>0</v>
      </c>
      <c r="D15" s="73" t="str">
        <f t="shared" si="1"/>
        <v/>
      </c>
      <c r="E15" s="12"/>
      <c r="F15" s="27"/>
      <c r="G15" s="12"/>
      <c r="H15" s="78"/>
      <c r="I15" s="77"/>
      <c r="J15" s="78"/>
      <c r="K15" s="79"/>
      <c r="L15" s="79"/>
      <c r="M15" s="79"/>
      <c r="N15" s="79"/>
      <c r="O15" s="79"/>
      <c r="P15" s="79"/>
      <c r="Q15" s="79"/>
    </row>
    <row r="16" spans="1:17" s="14" customFormat="1" x14ac:dyDescent="0.25">
      <c r="A16" s="61" t="str">
        <f>'Front Page'!A16</f>
        <v>Student 15</v>
      </c>
      <c r="B16" s="67"/>
      <c r="C16" s="71" t="b">
        <f t="shared" si="0"/>
        <v>0</v>
      </c>
      <c r="D16" s="74" t="str">
        <f t="shared" si="1"/>
        <v/>
      </c>
      <c r="E16" s="12"/>
      <c r="F16" s="27"/>
      <c r="G16" s="12"/>
      <c r="H16" s="78"/>
      <c r="I16" s="77"/>
      <c r="J16" s="78"/>
      <c r="K16" s="79"/>
      <c r="L16" s="79"/>
      <c r="M16" s="79"/>
      <c r="N16" s="79"/>
      <c r="O16" s="79"/>
      <c r="P16" s="79"/>
      <c r="Q16" s="79"/>
    </row>
    <row r="17" spans="1:17" s="14" customFormat="1" x14ac:dyDescent="0.25">
      <c r="A17" s="32" t="str">
        <f>'Front Page'!A17</f>
        <v>Student 16</v>
      </c>
      <c r="B17" s="59"/>
      <c r="C17" s="53" t="b">
        <f t="shared" si="0"/>
        <v>0</v>
      </c>
      <c r="D17" s="73" t="str">
        <f t="shared" si="1"/>
        <v/>
      </c>
      <c r="E17" s="12"/>
      <c r="F17" s="27"/>
      <c r="G17" s="12"/>
      <c r="H17" s="78"/>
      <c r="I17" s="77"/>
      <c r="J17" s="78"/>
      <c r="K17" s="80"/>
      <c r="L17" s="80"/>
      <c r="M17" s="80"/>
      <c r="N17" s="80"/>
      <c r="O17" s="80"/>
      <c r="P17" s="80"/>
      <c r="Q17" s="80"/>
    </row>
    <row r="18" spans="1:17" s="14" customFormat="1" x14ac:dyDescent="0.25">
      <c r="A18" s="61" t="str">
        <f>'Front Page'!A18</f>
        <v>Student 17</v>
      </c>
      <c r="B18" s="67"/>
      <c r="C18" s="71" t="b">
        <f t="shared" si="0"/>
        <v>0</v>
      </c>
      <c r="D18" s="74" t="str">
        <f t="shared" si="1"/>
        <v/>
      </c>
      <c r="E18" s="12"/>
      <c r="F18" s="27"/>
      <c r="G18" s="12"/>
      <c r="H18" s="78"/>
      <c r="I18" s="77"/>
      <c r="J18" s="78"/>
      <c r="K18" s="80"/>
      <c r="L18" s="80"/>
      <c r="M18" s="80"/>
      <c r="N18" s="80"/>
      <c r="O18" s="80"/>
      <c r="P18" s="80"/>
      <c r="Q18" s="80"/>
    </row>
    <row r="19" spans="1:17" s="14" customFormat="1" x14ac:dyDescent="0.25">
      <c r="A19" s="32" t="str">
        <f>'Front Page'!A19</f>
        <v>Student 18</v>
      </c>
      <c r="B19" s="59"/>
      <c r="C19" s="53" t="b">
        <f t="shared" si="0"/>
        <v>0</v>
      </c>
      <c r="D19" s="73" t="str">
        <f t="shared" si="1"/>
        <v/>
      </c>
      <c r="E19" s="12"/>
      <c r="F19" s="27"/>
      <c r="G19" s="12"/>
      <c r="H19" s="78"/>
      <c r="I19" s="77"/>
      <c r="J19" s="78"/>
      <c r="K19" s="80"/>
      <c r="L19" s="80"/>
      <c r="M19" s="80"/>
      <c r="N19" s="80"/>
      <c r="O19" s="80"/>
      <c r="P19" s="80"/>
      <c r="Q19" s="80"/>
    </row>
    <row r="20" spans="1:17" s="14" customFormat="1" x14ac:dyDescent="0.25">
      <c r="A20" s="61" t="str">
        <f>'Front Page'!A20</f>
        <v>Student 19</v>
      </c>
      <c r="B20" s="67"/>
      <c r="C20" s="71" t="b">
        <f t="shared" si="0"/>
        <v>0</v>
      </c>
      <c r="D20" s="74" t="str">
        <f t="shared" si="1"/>
        <v/>
      </c>
      <c r="E20" s="12"/>
      <c r="F20" s="27"/>
      <c r="G20" s="12"/>
      <c r="H20" s="78"/>
      <c r="I20" s="77"/>
      <c r="J20" s="78"/>
      <c r="K20" s="80"/>
      <c r="L20" s="80"/>
      <c r="M20" s="80"/>
      <c r="N20" s="80"/>
      <c r="O20" s="80"/>
      <c r="P20" s="80"/>
      <c r="Q20" s="80"/>
    </row>
    <row r="21" spans="1:17" s="14" customFormat="1" x14ac:dyDescent="0.25">
      <c r="A21" s="32" t="str">
        <f>'Front Page'!A21</f>
        <v>Student 20</v>
      </c>
      <c r="B21" s="59"/>
      <c r="C21" s="53" t="b">
        <f t="shared" si="0"/>
        <v>0</v>
      </c>
      <c r="D21" s="73" t="str">
        <f t="shared" si="1"/>
        <v/>
      </c>
      <c r="E21" s="12"/>
      <c r="F21" s="27"/>
      <c r="G21" s="12"/>
      <c r="H21" s="78"/>
      <c r="I21" s="77"/>
      <c r="J21" s="78"/>
      <c r="K21" s="80"/>
      <c r="L21" s="80"/>
      <c r="M21" s="80"/>
      <c r="N21" s="80"/>
      <c r="O21" s="80"/>
      <c r="P21" s="80"/>
      <c r="Q21" s="80"/>
    </row>
    <row r="22" spans="1:17" s="14" customFormat="1" x14ac:dyDescent="0.25">
      <c r="A22" s="61" t="str">
        <f>'Front Page'!A22</f>
        <v>Student 21</v>
      </c>
      <c r="B22" s="67"/>
      <c r="C22" s="71" t="b">
        <f t="shared" si="0"/>
        <v>0</v>
      </c>
      <c r="D22" s="74" t="str">
        <f t="shared" si="1"/>
        <v/>
      </c>
      <c r="E22" s="12"/>
      <c r="F22" s="27"/>
      <c r="G22" s="12"/>
      <c r="H22" s="78"/>
      <c r="I22" s="77"/>
      <c r="J22" s="78"/>
      <c r="K22" s="80"/>
      <c r="L22" s="80"/>
      <c r="M22" s="80"/>
      <c r="N22" s="80"/>
      <c r="O22" s="80"/>
      <c r="P22" s="80"/>
      <c r="Q22" s="80"/>
    </row>
    <row r="23" spans="1:17" s="14" customFormat="1" x14ac:dyDescent="0.25">
      <c r="A23" s="32" t="str">
        <f>'Front Page'!A23</f>
        <v>Student 22</v>
      </c>
      <c r="B23" s="59"/>
      <c r="C23" s="53" t="b">
        <f t="shared" si="0"/>
        <v>0</v>
      </c>
      <c r="D23" s="73" t="str">
        <f t="shared" si="1"/>
        <v/>
      </c>
      <c r="E23" s="12"/>
      <c r="F23" s="27"/>
      <c r="G23" s="12"/>
      <c r="H23" s="78"/>
      <c r="I23" s="77"/>
      <c r="J23" s="78"/>
      <c r="K23" s="80"/>
      <c r="L23" s="80"/>
      <c r="M23" s="80"/>
      <c r="N23" s="80"/>
      <c r="O23" s="80"/>
      <c r="P23" s="80"/>
      <c r="Q23" s="80"/>
    </row>
    <row r="24" spans="1:17" s="14" customFormat="1" x14ac:dyDescent="0.25">
      <c r="A24" s="61" t="str">
        <f>'Front Page'!A24</f>
        <v>Student 23</v>
      </c>
      <c r="B24" s="67"/>
      <c r="C24" s="71" t="b">
        <f t="shared" si="0"/>
        <v>0</v>
      </c>
      <c r="D24" s="74" t="str">
        <f t="shared" si="1"/>
        <v/>
      </c>
      <c r="E24" s="12"/>
      <c r="F24" s="27"/>
      <c r="G24" s="12"/>
      <c r="H24" s="78"/>
      <c r="I24" s="77"/>
      <c r="J24" s="78"/>
      <c r="K24" s="80"/>
      <c r="L24" s="80"/>
      <c r="M24" s="80"/>
      <c r="N24" s="80"/>
      <c r="O24" s="80"/>
      <c r="P24" s="80"/>
      <c r="Q24" s="80"/>
    </row>
    <row r="25" spans="1:17" s="14" customFormat="1" x14ac:dyDescent="0.25">
      <c r="A25" s="32" t="str">
        <f>'Front Page'!A25</f>
        <v>Student 24</v>
      </c>
      <c r="B25" s="59"/>
      <c r="C25" s="53" t="b">
        <f t="shared" si="0"/>
        <v>0</v>
      </c>
      <c r="D25" s="73" t="str">
        <f t="shared" si="1"/>
        <v/>
      </c>
      <c r="E25" s="12"/>
      <c r="F25" s="27"/>
      <c r="G25" s="12"/>
      <c r="H25" s="78"/>
      <c r="I25" s="77"/>
      <c r="J25" s="78"/>
      <c r="K25" s="80"/>
      <c r="L25" s="80"/>
      <c r="M25" s="80"/>
      <c r="N25" s="80"/>
      <c r="O25" s="80"/>
      <c r="P25" s="80"/>
      <c r="Q25" s="80"/>
    </row>
    <row r="26" spans="1:17" s="14" customFormat="1" x14ac:dyDescent="0.25">
      <c r="A26" s="61" t="str">
        <f>'Front Page'!A26</f>
        <v>Student 25</v>
      </c>
      <c r="B26" s="67"/>
      <c r="C26" s="71" t="b">
        <f t="shared" si="0"/>
        <v>0</v>
      </c>
      <c r="D26" s="74" t="str">
        <f t="shared" si="1"/>
        <v/>
      </c>
      <c r="E26" s="12"/>
      <c r="F26" s="27"/>
      <c r="G26" s="12"/>
      <c r="H26" s="78"/>
      <c r="I26" s="77"/>
      <c r="J26" s="78"/>
      <c r="K26" s="80"/>
      <c r="L26" s="80"/>
      <c r="M26" s="80"/>
      <c r="N26" s="80"/>
      <c r="O26" s="80"/>
      <c r="P26" s="80"/>
      <c r="Q26" s="80"/>
    </row>
    <row r="27" spans="1:17" s="14" customFormat="1" x14ac:dyDescent="0.25">
      <c r="A27" s="32" t="str">
        <f>'Front Page'!A27</f>
        <v>Student 26</v>
      </c>
      <c r="B27" s="59"/>
      <c r="C27" s="53" t="b">
        <f t="shared" si="0"/>
        <v>0</v>
      </c>
      <c r="D27" s="73" t="str">
        <f t="shared" si="1"/>
        <v/>
      </c>
      <c r="E27" s="12"/>
      <c r="F27" s="27"/>
      <c r="G27" s="12"/>
      <c r="H27" s="78"/>
      <c r="I27" s="77"/>
      <c r="J27" s="78"/>
      <c r="K27" s="80"/>
      <c r="L27" s="80"/>
      <c r="M27" s="80"/>
      <c r="N27" s="80"/>
      <c r="O27" s="80"/>
      <c r="P27" s="80"/>
      <c r="Q27" s="80"/>
    </row>
    <row r="28" spans="1:17" s="14" customFormat="1" x14ac:dyDescent="0.25">
      <c r="A28" s="61" t="str">
        <f>'Front Page'!A28</f>
        <v>Student 27</v>
      </c>
      <c r="B28" s="67"/>
      <c r="C28" s="71" t="b">
        <f t="shared" si="0"/>
        <v>0</v>
      </c>
      <c r="D28" s="74" t="str">
        <f t="shared" si="1"/>
        <v/>
      </c>
      <c r="E28" s="12"/>
      <c r="F28" s="27"/>
      <c r="G28" s="12"/>
      <c r="H28" s="78"/>
      <c r="I28" s="77"/>
      <c r="J28" s="78"/>
      <c r="K28" s="80"/>
      <c r="L28" s="80"/>
      <c r="M28" s="80"/>
      <c r="N28" s="80"/>
      <c r="O28" s="80"/>
      <c r="P28" s="80"/>
      <c r="Q28" s="80"/>
    </row>
    <row r="29" spans="1:17" s="14" customFormat="1" x14ac:dyDescent="0.25">
      <c r="A29" s="32" t="str">
        <f>'Front Page'!A29</f>
        <v>Student 28</v>
      </c>
      <c r="B29" s="59"/>
      <c r="C29" s="53" t="b">
        <f t="shared" si="0"/>
        <v>0</v>
      </c>
      <c r="D29" s="73" t="str">
        <f t="shared" si="1"/>
        <v/>
      </c>
      <c r="E29" s="12"/>
      <c r="F29" s="27"/>
      <c r="G29" s="12"/>
      <c r="H29" s="78"/>
      <c r="I29" s="77"/>
      <c r="J29" s="78"/>
      <c r="K29" s="80"/>
      <c r="L29" s="80"/>
      <c r="M29" s="80"/>
      <c r="N29" s="80"/>
      <c r="O29" s="80"/>
      <c r="P29" s="80"/>
      <c r="Q29" s="80"/>
    </row>
    <row r="30" spans="1:17" s="14" customFormat="1" x14ac:dyDescent="0.25">
      <c r="A30" s="61" t="str">
        <f>'Front Page'!A30</f>
        <v>Student 29</v>
      </c>
      <c r="B30" s="67"/>
      <c r="C30" s="71" t="b">
        <f t="shared" si="0"/>
        <v>0</v>
      </c>
      <c r="D30" s="74" t="str">
        <f t="shared" si="1"/>
        <v/>
      </c>
      <c r="E30" s="12"/>
      <c r="F30" s="27"/>
      <c r="G30" s="12"/>
      <c r="H30" s="78"/>
      <c r="I30" s="77"/>
      <c r="J30" s="78"/>
      <c r="K30" s="80"/>
      <c r="L30" s="80"/>
      <c r="M30" s="80"/>
      <c r="N30" s="80"/>
      <c r="O30" s="80"/>
      <c r="P30" s="80"/>
      <c r="Q30" s="80"/>
    </row>
    <row r="31" spans="1:17" s="14" customFormat="1" x14ac:dyDescent="0.25">
      <c r="A31" s="32" t="str">
        <f>'Front Page'!A31</f>
        <v>Student 30</v>
      </c>
      <c r="B31" s="59"/>
      <c r="C31" s="53" t="b">
        <f t="shared" si="0"/>
        <v>0</v>
      </c>
      <c r="D31" s="73" t="str">
        <f t="shared" si="1"/>
        <v/>
      </c>
      <c r="E31" s="12"/>
      <c r="F31" s="27"/>
      <c r="G31" s="12"/>
      <c r="H31" s="78"/>
      <c r="I31" s="77"/>
      <c r="J31" s="78"/>
      <c r="K31" s="80"/>
      <c r="L31" s="80"/>
      <c r="M31" s="80"/>
      <c r="N31" s="80"/>
      <c r="O31" s="80"/>
      <c r="P31" s="80"/>
      <c r="Q31" s="80"/>
    </row>
    <row r="32" spans="1:17" s="14" customFormat="1" x14ac:dyDescent="0.25">
      <c r="A32" s="61" t="str">
        <f>'Front Page'!A32</f>
        <v>Student 31</v>
      </c>
      <c r="B32" s="67"/>
      <c r="C32" s="71" t="b">
        <f t="shared" si="0"/>
        <v>0</v>
      </c>
      <c r="D32" s="74" t="str">
        <f t="shared" si="1"/>
        <v/>
      </c>
      <c r="E32" s="12"/>
      <c r="F32" s="27"/>
      <c r="G32" s="12"/>
      <c r="H32" s="78"/>
      <c r="I32" s="77"/>
      <c r="J32" s="78"/>
      <c r="K32" s="80"/>
      <c r="L32" s="80"/>
      <c r="M32" s="80"/>
      <c r="N32" s="80"/>
      <c r="O32" s="80"/>
      <c r="P32" s="80"/>
      <c r="Q32" s="80"/>
    </row>
    <row r="33" spans="1:17" s="14" customFormat="1" x14ac:dyDescent="0.25">
      <c r="A33" s="32" t="str">
        <f>'Front Page'!A33</f>
        <v>Student 32</v>
      </c>
      <c r="B33" s="59"/>
      <c r="C33" s="53" t="b">
        <f t="shared" si="0"/>
        <v>0</v>
      </c>
      <c r="D33" s="73" t="str">
        <f t="shared" si="1"/>
        <v/>
      </c>
      <c r="E33" s="12"/>
      <c r="F33" s="27"/>
      <c r="G33" s="12"/>
      <c r="H33" s="78"/>
      <c r="I33" s="77"/>
      <c r="J33" s="78"/>
      <c r="K33" s="80"/>
      <c r="L33" s="80"/>
      <c r="M33" s="80"/>
      <c r="N33" s="80"/>
      <c r="O33" s="80"/>
      <c r="P33" s="80"/>
      <c r="Q33" s="80"/>
    </row>
    <row r="34" spans="1:17" s="14" customFormat="1" x14ac:dyDescent="0.25">
      <c r="A34" s="61" t="str">
        <f>'Front Page'!A34</f>
        <v>Student 33</v>
      </c>
      <c r="B34" s="67"/>
      <c r="C34" s="71" t="b">
        <f t="shared" si="0"/>
        <v>0</v>
      </c>
      <c r="D34" s="74" t="str">
        <f t="shared" si="1"/>
        <v/>
      </c>
      <c r="E34" s="12"/>
      <c r="F34" s="27"/>
      <c r="G34" s="12"/>
      <c r="H34" s="78"/>
      <c r="I34" s="77"/>
      <c r="J34" s="78"/>
      <c r="K34" s="80"/>
      <c r="L34" s="80"/>
      <c r="M34" s="80"/>
      <c r="N34" s="80"/>
      <c r="O34" s="80"/>
      <c r="P34" s="80"/>
      <c r="Q34" s="80"/>
    </row>
    <row r="35" spans="1:17" s="14" customFormat="1" x14ac:dyDescent="0.25">
      <c r="A35" s="32" t="str">
        <f>'Front Page'!A35</f>
        <v>Student 34</v>
      </c>
      <c r="B35" s="59"/>
      <c r="C35" s="53" t="b">
        <f t="shared" si="0"/>
        <v>0</v>
      </c>
      <c r="D35" s="73" t="str">
        <f t="shared" si="1"/>
        <v/>
      </c>
      <c r="E35" s="12"/>
      <c r="F35" s="27"/>
      <c r="G35" s="12"/>
      <c r="H35" s="78"/>
      <c r="I35" s="77"/>
      <c r="J35" s="78"/>
      <c r="K35" s="80"/>
      <c r="L35" s="80"/>
      <c r="M35" s="80"/>
      <c r="N35" s="80"/>
      <c r="O35" s="80"/>
      <c r="P35" s="80"/>
      <c r="Q35" s="80"/>
    </row>
    <row r="36" spans="1:17" s="14" customFormat="1" x14ac:dyDescent="0.25">
      <c r="A36" s="61" t="str">
        <f>'Front Page'!A36</f>
        <v>Student 35</v>
      </c>
      <c r="B36" s="67"/>
      <c r="C36" s="71" t="b">
        <f t="shared" si="0"/>
        <v>0</v>
      </c>
      <c r="D36" s="74" t="str">
        <f t="shared" si="1"/>
        <v/>
      </c>
      <c r="E36" s="12"/>
      <c r="F36" s="27"/>
      <c r="G36" s="12"/>
      <c r="H36" s="78"/>
      <c r="I36" s="77"/>
      <c r="J36" s="78"/>
      <c r="K36" s="80"/>
      <c r="L36" s="80"/>
      <c r="M36" s="80"/>
      <c r="N36" s="80"/>
      <c r="O36" s="80"/>
      <c r="P36" s="80"/>
      <c r="Q36" s="80"/>
    </row>
    <row r="37" spans="1:17" s="14" customFormat="1" x14ac:dyDescent="0.25">
      <c r="A37" s="32" t="str">
        <f>'Front Page'!A37</f>
        <v>Student 36</v>
      </c>
      <c r="B37" s="59"/>
      <c r="C37" s="53" t="b">
        <f t="shared" si="0"/>
        <v>0</v>
      </c>
      <c r="D37" s="73" t="str">
        <f t="shared" si="1"/>
        <v/>
      </c>
      <c r="E37" s="12"/>
      <c r="F37" s="27"/>
      <c r="G37" s="12"/>
      <c r="H37" s="78"/>
      <c r="I37" s="77"/>
      <c r="J37" s="78"/>
      <c r="K37" s="80"/>
      <c r="L37" s="80"/>
      <c r="M37" s="80"/>
      <c r="N37" s="80"/>
      <c r="O37" s="80"/>
      <c r="P37" s="80"/>
      <c r="Q37" s="80"/>
    </row>
    <row r="38" spans="1:17" s="14" customFormat="1" x14ac:dyDescent="0.25">
      <c r="A38" s="61" t="str">
        <f>'Front Page'!A38</f>
        <v>Student 37</v>
      </c>
      <c r="B38" s="67"/>
      <c r="C38" s="71" t="b">
        <f t="shared" si="0"/>
        <v>0</v>
      </c>
      <c r="D38" s="74" t="str">
        <f t="shared" si="1"/>
        <v/>
      </c>
      <c r="E38" s="12"/>
      <c r="F38" s="27"/>
      <c r="G38" s="12"/>
      <c r="H38" s="78"/>
      <c r="I38" s="77"/>
      <c r="J38" s="78"/>
      <c r="K38" s="80"/>
      <c r="L38" s="80"/>
      <c r="M38" s="80"/>
      <c r="N38" s="80"/>
      <c r="O38" s="80"/>
      <c r="P38" s="80"/>
      <c r="Q38" s="80"/>
    </row>
    <row r="39" spans="1:17" s="14" customFormat="1" x14ac:dyDescent="0.25">
      <c r="A39" s="32" t="str">
        <f>'Front Page'!A39</f>
        <v>Student 38</v>
      </c>
      <c r="B39" s="59"/>
      <c r="C39" s="53" t="b">
        <f t="shared" si="0"/>
        <v>0</v>
      </c>
      <c r="D39" s="73" t="str">
        <f t="shared" si="1"/>
        <v/>
      </c>
      <c r="E39" s="12"/>
      <c r="F39" s="27"/>
      <c r="G39" s="12"/>
      <c r="H39" s="78"/>
      <c r="I39" s="77"/>
      <c r="J39" s="78"/>
      <c r="K39" s="80"/>
      <c r="L39" s="80"/>
      <c r="M39" s="80"/>
      <c r="N39" s="80"/>
      <c r="O39" s="80"/>
      <c r="P39" s="80"/>
      <c r="Q39" s="80"/>
    </row>
    <row r="40" spans="1:17" s="14" customFormat="1" x14ac:dyDescent="0.25">
      <c r="A40" s="61" t="str">
        <f>'Front Page'!A40</f>
        <v>Student 39</v>
      </c>
      <c r="B40" s="67"/>
      <c r="C40" s="71" t="b">
        <f t="shared" si="0"/>
        <v>0</v>
      </c>
      <c r="D40" s="74" t="str">
        <f t="shared" si="1"/>
        <v/>
      </c>
      <c r="E40" s="12"/>
      <c r="F40" s="27"/>
      <c r="G40" s="12"/>
      <c r="H40" s="78"/>
      <c r="I40" s="77"/>
      <c r="J40" s="78"/>
      <c r="K40" s="80"/>
      <c r="L40" s="80"/>
      <c r="M40" s="80"/>
      <c r="N40" s="80"/>
      <c r="O40" s="80"/>
      <c r="P40" s="80"/>
      <c r="Q40" s="80"/>
    </row>
    <row r="41" spans="1:17" s="14" customFormat="1" ht="16.5" thickBot="1" x14ac:dyDescent="0.3">
      <c r="A41" s="33" t="str">
        <f>'Front Page'!A41</f>
        <v>Student 40</v>
      </c>
      <c r="B41" s="60"/>
      <c r="C41" s="54" t="b">
        <f t="shared" si="0"/>
        <v>0</v>
      </c>
      <c r="D41" s="75" t="str">
        <f t="shared" si="1"/>
        <v/>
      </c>
      <c r="E41" s="12"/>
      <c r="F41" s="27"/>
      <c r="G41" s="12"/>
      <c r="H41" s="78"/>
      <c r="I41" s="77"/>
      <c r="J41" s="78"/>
      <c r="K41" s="80"/>
      <c r="L41" s="80"/>
      <c r="M41" s="80"/>
      <c r="N41" s="80"/>
      <c r="O41" s="80"/>
      <c r="P41" s="80"/>
      <c r="Q41" s="80"/>
    </row>
    <row r="42" spans="1:17" ht="16.5" thickTop="1" x14ac:dyDescent="0.25"/>
  </sheetData>
  <sheetProtection sheet="1" objects="1" scenarios="1"/>
  <dataValidations count="1">
    <dataValidation type="list" allowBlank="1" showInputMessage="1" showErrorMessage="1" sqref="B2:B41">
      <formula1>$F$2:$F$6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4" sqref="B24"/>
    </sheetView>
  </sheetViews>
  <sheetFormatPr defaultColWidth="10.875" defaultRowHeight="15.75" x14ac:dyDescent="0.25"/>
  <cols>
    <col min="1" max="1" width="20.625" style="13" customWidth="1"/>
    <col min="2" max="2" width="79.625" style="14" bestFit="1" customWidth="1"/>
    <col min="3" max="3" width="10.875" style="13" hidden="1" customWidth="1"/>
    <col min="4" max="4" width="10.375" style="30" customWidth="1"/>
    <col min="5" max="5" width="10.875" style="14" customWidth="1"/>
    <col min="6" max="6" width="79.625" style="19" hidden="1" customWidth="1"/>
    <col min="7" max="7" width="10.875" style="44" customWidth="1"/>
    <col min="8" max="9" width="63.625" style="79" bestFit="1" customWidth="1"/>
    <col min="10" max="12" width="55.625" style="79" bestFit="1" customWidth="1"/>
    <col min="13" max="13" width="100.125" style="79" bestFit="1" customWidth="1"/>
    <col min="14" max="14" width="53.625" style="79" bestFit="1" customWidth="1"/>
    <col min="15" max="17" width="10.875" style="79"/>
    <col min="18" max="28" width="10.875" style="20"/>
    <col min="29" max="16384" width="10.875" style="14"/>
  </cols>
  <sheetData>
    <row r="1" spans="1:17" s="11" customFormat="1" ht="32.1" customHeight="1" thickTop="1" thickBot="1" x14ac:dyDescent="0.3">
      <c r="A1" s="31">
        <v>6.15</v>
      </c>
      <c r="B1" s="55" t="s">
        <v>200</v>
      </c>
      <c r="C1" s="57"/>
      <c r="D1" s="58" t="s">
        <v>40</v>
      </c>
      <c r="F1" s="15"/>
      <c r="H1" s="76"/>
      <c r="I1" s="94"/>
      <c r="J1" s="94"/>
      <c r="K1" s="94"/>
      <c r="L1" s="94"/>
      <c r="M1" s="94"/>
      <c r="N1" s="94"/>
      <c r="O1" s="94"/>
      <c r="P1" s="94"/>
      <c r="Q1" s="94"/>
    </row>
    <row r="2" spans="1:17" s="14" customFormat="1" ht="16.5" thickTop="1" x14ac:dyDescent="0.25">
      <c r="A2" s="61" t="str">
        <f>'Front Page'!A2</f>
        <v>Student 1</v>
      </c>
      <c r="B2" s="62"/>
      <c r="C2" s="66" t="b">
        <f>IF(B2="5 - Research and present the development of a specific historical/cultural game",5, IF(B2="4 - Demonstrate respect and honour cultural protocol while playing historical and cultural games",4, IF(B2="3 - Willingly engage in historical cultural games",3, IF(B2="2 - Is aware of a variety of historical/cultural activities", 2, IF(B2="1 - Doesn't respectfully engage in historical and cultural games", 1)))))</f>
        <v>0</v>
      </c>
      <c r="D2" s="72" t="str">
        <f>IFERROR(AVERAGE(C2), "")</f>
        <v/>
      </c>
      <c r="E2" s="12"/>
      <c r="F2" s="100" t="s">
        <v>201</v>
      </c>
      <c r="G2" s="12"/>
      <c r="H2" s="78"/>
      <c r="I2" s="78"/>
      <c r="J2" s="77"/>
      <c r="K2" s="77"/>
      <c r="L2" s="77"/>
      <c r="M2" s="79"/>
      <c r="N2" s="79"/>
      <c r="O2" s="79"/>
      <c r="P2" s="79"/>
      <c r="Q2" s="79"/>
    </row>
    <row r="3" spans="1:17" s="14" customFormat="1" x14ac:dyDescent="0.25">
      <c r="A3" s="32" t="str">
        <f>'Front Page'!A3</f>
        <v>Student 2</v>
      </c>
      <c r="B3" s="59"/>
      <c r="C3" s="53" t="b">
        <f t="shared" ref="C3:C41" si="0">IF(B3="5 - Research and present the development of a specific historical/cultural game",5, IF(B3="4 - Demonstrate respect and honour cultural protocol while playing historical and cultural games",4, IF(B3="3 - Willingly engage in historical cultural games",3, IF(B3="2 - Is aware of a variety of historical/cultural activities", 2, IF(B3="1 - Doesn't respectfully engage in historical and cultural games", 1)))))</f>
        <v>0</v>
      </c>
      <c r="D3" s="73" t="str">
        <f t="shared" ref="D3:D41" si="1">IFERROR(AVERAGE(C3), "")</f>
        <v/>
      </c>
      <c r="E3" s="12"/>
      <c r="F3" s="100" t="s">
        <v>202</v>
      </c>
      <c r="G3" s="12"/>
      <c r="H3" s="78"/>
      <c r="I3" s="78"/>
      <c r="J3" s="77"/>
      <c r="K3" s="77"/>
      <c r="L3" s="77"/>
      <c r="M3" s="79"/>
      <c r="N3" s="79"/>
      <c r="O3" s="79"/>
      <c r="P3" s="79"/>
      <c r="Q3" s="79"/>
    </row>
    <row r="4" spans="1:17" s="14" customFormat="1" x14ac:dyDescent="0.25">
      <c r="A4" s="61" t="str">
        <f>'Front Page'!A4</f>
        <v>Student 3</v>
      </c>
      <c r="B4" s="67"/>
      <c r="C4" s="71" t="b">
        <f t="shared" si="0"/>
        <v>0</v>
      </c>
      <c r="D4" s="74" t="str">
        <f t="shared" si="1"/>
        <v/>
      </c>
      <c r="E4" s="12"/>
      <c r="F4" s="100" t="s">
        <v>203</v>
      </c>
      <c r="G4" s="12"/>
      <c r="H4" s="78"/>
      <c r="I4" s="78"/>
      <c r="J4" s="77"/>
      <c r="K4" s="77"/>
      <c r="L4" s="77"/>
      <c r="M4" s="79"/>
      <c r="N4" s="79"/>
      <c r="O4" s="79"/>
      <c r="P4" s="79"/>
      <c r="Q4" s="79"/>
    </row>
    <row r="5" spans="1:17" s="14" customFormat="1" x14ac:dyDescent="0.25">
      <c r="A5" s="32" t="str">
        <f>'Front Page'!A5</f>
        <v>Student 4</v>
      </c>
      <c r="B5" s="59"/>
      <c r="C5" s="53" t="b">
        <f t="shared" si="0"/>
        <v>0</v>
      </c>
      <c r="D5" s="73" t="str">
        <f t="shared" si="1"/>
        <v/>
      </c>
      <c r="E5" s="12"/>
      <c r="F5" s="100" t="s">
        <v>204</v>
      </c>
      <c r="G5" s="12"/>
      <c r="H5" s="78"/>
      <c r="I5" s="78"/>
      <c r="J5" s="77"/>
      <c r="K5" s="77"/>
      <c r="L5" s="77"/>
      <c r="M5" s="79"/>
      <c r="N5" s="79"/>
      <c r="O5" s="79"/>
      <c r="P5" s="79"/>
      <c r="Q5" s="79"/>
    </row>
    <row r="6" spans="1:17" s="14" customFormat="1" x14ac:dyDescent="0.25">
      <c r="A6" s="61" t="str">
        <f>'Front Page'!A6</f>
        <v>Student 5</v>
      </c>
      <c r="B6" s="67"/>
      <c r="C6" s="71" t="b">
        <f t="shared" si="0"/>
        <v>0</v>
      </c>
      <c r="D6" s="74" t="str">
        <f t="shared" si="1"/>
        <v/>
      </c>
      <c r="E6" s="12"/>
      <c r="F6" s="100" t="s">
        <v>205</v>
      </c>
      <c r="G6" s="12"/>
      <c r="H6" s="78"/>
      <c r="I6" s="78"/>
      <c r="J6" s="77"/>
      <c r="K6" s="77"/>
      <c r="L6" s="77"/>
      <c r="M6" s="79"/>
      <c r="N6" s="79"/>
      <c r="O6" s="79"/>
      <c r="P6" s="79"/>
      <c r="Q6" s="79"/>
    </row>
    <row r="7" spans="1:17" s="14" customFormat="1" x14ac:dyDescent="0.25">
      <c r="A7" s="32" t="str">
        <f>'Front Page'!A7</f>
        <v>Student 6</v>
      </c>
      <c r="B7" s="59"/>
      <c r="C7" s="53" t="b">
        <f t="shared" si="0"/>
        <v>0</v>
      </c>
      <c r="D7" s="73" t="str">
        <f t="shared" si="1"/>
        <v/>
      </c>
      <c r="E7" s="12"/>
      <c r="F7" s="27"/>
      <c r="G7" s="12"/>
      <c r="H7" s="78"/>
      <c r="I7" s="77"/>
      <c r="J7" s="78"/>
      <c r="K7" s="79"/>
      <c r="L7" s="79"/>
      <c r="M7" s="79"/>
      <c r="N7" s="79"/>
      <c r="O7" s="79"/>
      <c r="P7" s="79"/>
      <c r="Q7" s="79"/>
    </row>
    <row r="8" spans="1:17" s="14" customFormat="1" x14ac:dyDescent="0.25">
      <c r="A8" s="61" t="str">
        <f>'Front Page'!A8</f>
        <v>Student 7</v>
      </c>
      <c r="B8" s="67"/>
      <c r="C8" s="71" t="b">
        <f t="shared" si="0"/>
        <v>0</v>
      </c>
      <c r="D8" s="74" t="str">
        <f t="shared" si="1"/>
        <v/>
      </c>
      <c r="E8" s="12"/>
      <c r="F8" s="27"/>
      <c r="G8" s="12"/>
      <c r="H8" s="78"/>
      <c r="I8" s="77"/>
      <c r="J8" s="78"/>
      <c r="K8" s="79"/>
      <c r="L8" s="79"/>
      <c r="M8" s="79"/>
      <c r="N8" s="79"/>
      <c r="O8" s="79"/>
      <c r="P8" s="79"/>
      <c r="Q8" s="79"/>
    </row>
    <row r="9" spans="1:17" s="14" customFormat="1" x14ac:dyDescent="0.25">
      <c r="A9" s="32" t="str">
        <f>'Front Page'!A9</f>
        <v>Student 8</v>
      </c>
      <c r="B9" s="59"/>
      <c r="C9" s="53" t="b">
        <f t="shared" si="0"/>
        <v>0</v>
      </c>
      <c r="D9" s="73" t="str">
        <f t="shared" si="1"/>
        <v/>
      </c>
      <c r="E9" s="12"/>
      <c r="F9" s="27"/>
      <c r="G9" s="12"/>
      <c r="H9" s="78"/>
      <c r="I9" s="77"/>
      <c r="J9" s="78"/>
      <c r="K9" s="79"/>
      <c r="L9" s="79"/>
      <c r="M9" s="79"/>
      <c r="N9" s="79"/>
      <c r="O9" s="79"/>
      <c r="P9" s="79"/>
      <c r="Q9" s="79"/>
    </row>
    <row r="10" spans="1:17" s="14" customFormat="1" x14ac:dyDescent="0.25">
      <c r="A10" s="61" t="str">
        <f>'Front Page'!A10</f>
        <v>Student 9</v>
      </c>
      <c r="B10" s="67"/>
      <c r="C10" s="71" t="b">
        <f t="shared" si="0"/>
        <v>0</v>
      </c>
      <c r="D10" s="74" t="str">
        <f t="shared" si="1"/>
        <v/>
      </c>
      <c r="E10" s="12"/>
      <c r="F10" s="27"/>
      <c r="G10" s="12"/>
      <c r="H10" s="78"/>
      <c r="I10" s="77"/>
      <c r="J10" s="78"/>
      <c r="K10" s="79"/>
      <c r="L10" s="79"/>
      <c r="M10" s="79"/>
      <c r="N10" s="79"/>
      <c r="O10" s="79"/>
      <c r="P10" s="79"/>
      <c r="Q10" s="79"/>
    </row>
    <row r="11" spans="1:17" s="14" customFormat="1" x14ac:dyDescent="0.25">
      <c r="A11" s="32" t="str">
        <f>'Front Page'!A11</f>
        <v>Student 10</v>
      </c>
      <c r="B11" s="59"/>
      <c r="C11" s="53" t="b">
        <f t="shared" si="0"/>
        <v>0</v>
      </c>
      <c r="D11" s="73" t="str">
        <f t="shared" si="1"/>
        <v/>
      </c>
      <c r="E11" s="12"/>
      <c r="F11" s="27"/>
      <c r="G11" s="12"/>
      <c r="H11" s="78"/>
      <c r="I11" s="77"/>
      <c r="J11" s="78"/>
      <c r="K11" s="79"/>
      <c r="L11" s="79"/>
      <c r="M11" s="79"/>
      <c r="N11" s="79"/>
      <c r="O11" s="79"/>
      <c r="P11" s="79"/>
      <c r="Q11" s="79"/>
    </row>
    <row r="12" spans="1:17" s="14" customFormat="1" x14ac:dyDescent="0.25">
      <c r="A12" s="61" t="str">
        <f>'Front Page'!A12</f>
        <v>Student 11</v>
      </c>
      <c r="B12" s="67"/>
      <c r="C12" s="71" t="b">
        <f t="shared" si="0"/>
        <v>0</v>
      </c>
      <c r="D12" s="74" t="str">
        <f t="shared" si="1"/>
        <v/>
      </c>
      <c r="E12" s="12"/>
      <c r="F12" s="27"/>
      <c r="G12" s="12"/>
      <c r="H12" s="78"/>
      <c r="I12" s="77"/>
      <c r="J12" s="78"/>
      <c r="K12" s="79"/>
      <c r="L12" s="79"/>
      <c r="M12" s="79"/>
      <c r="N12" s="79"/>
      <c r="O12" s="79"/>
      <c r="P12" s="79"/>
      <c r="Q12" s="79"/>
    </row>
    <row r="13" spans="1:17" s="14" customFormat="1" x14ac:dyDescent="0.25">
      <c r="A13" s="32" t="str">
        <f>'Front Page'!A13</f>
        <v>Student 12</v>
      </c>
      <c r="B13" s="59"/>
      <c r="C13" s="53" t="b">
        <f t="shared" si="0"/>
        <v>0</v>
      </c>
      <c r="D13" s="73" t="str">
        <f t="shared" si="1"/>
        <v/>
      </c>
      <c r="E13" s="12"/>
      <c r="F13" s="27"/>
      <c r="G13" s="12"/>
      <c r="H13" s="78"/>
      <c r="I13" s="77"/>
      <c r="J13" s="78"/>
      <c r="K13" s="79"/>
      <c r="L13" s="79"/>
      <c r="M13" s="79"/>
      <c r="N13" s="79"/>
      <c r="O13" s="79"/>
      <c r="P13" s="79"/>
      <c r="Q13" s="79"/>
    </row>
    <row r="14" spans="1:17" s="14" customFormat="1" x14ac:dyDescent="0.25">
      <c r="A14" s="61" t="str">
        <f>'Front Page'!A14</f>
        <v>Student 13</v>
      </c>
      <c r="B14" s="67"/>
      <c r="C14" s="71" t="b">
        <f t="shared" si="0"/>
        <v>0</v>
      </c>
      <c r="D14" s="74" t="str">
        <f t="shared" si="1"/>
        <v/>
      </c>
      <c r="E14" s="12"/>
      <c r="F14" s="27"/>
      <c r="G14" s="12"/>
      <c r="H14" s="78"/>
      <c r="I14" s="77"/>
      <c r="J14" s="78"/>
      <c r="K14" s="79"/>
      <c r="L14" s="79"/>
      <c r="M14" s="79"/>
      <c r="N14" s="79"/>
      <c r="O14" s="79"/>
      <c r="P14" s="79"/>
      <c r="Q14" s="79"/>
    </row>
    <row r="15" spans="1:17" s="14" customFormat="1" x14ac:dyDescent="0.25">
      <c r="A15" s="32" t="str">
        <f>'Front Page'!A15</f>
        <v>Student 14</v>
      </c>
      <c r="B15" s="59"/>
      <c r="C15" s="53" t="b">
        <f t="shared" si="0"/>
        <v>0</v>
      </c>
      <c r="D15" s="73" t="str">
        <f t="shared" si="1"/>
        <v/>
      </c>
      <c r="E15" s="12"/>
      <c r="F15" s="27"/>
      <c r="G15" s="12"/>
      <c r="H15" s="78"/>
      <c r="I15" s="77"/>
      <c r="J15" s="78"/>
      <c r="K15" s="79"/>
      <c r="L15" s="79"/>
      <c r="M15" s="79"/>
      <c r="N15" s="79"/>
      <c r="O15" s="79"/>
      <c r="P15" s="79"/>
      <c r="Q15" s="79"/>
    </row>
    <row r="16" spans="1:17" s="14" customFormat="1" x14ac:dyDescent="0.25">
      <c r="A16" s="61" t="str">
        <f>'Front Page'!A16</f>
        <v>Student 15</v>
      </c>
      <c r="B16" s="67"/>
      <c r="C16" s="71" t="b">
        <f t="shared" si="0"/>
        <v>0</v>
      </c>
      <c r="D16" s="74" t="str">
        <f t="shared" si="1"/>
        <v/>
      </c>
      <c r="E16" s="12"/>
      <c r="F16" s="27"/>
      <c r="G16" s="12"/>
      <c r="H16" s="78"/>
      <c r="I16" s="77"/>
      <c r="J16" s="78"/>
      <c r="K16" s="79"/>
      <c r="L16" s="79"/>
      <c r="M16" s="79"/>
      <c r="N16" s="79"/>
      <c r="O16" s="79"/>
      <c r="P16" s="79"/>
      <c r="Q16" s="79"/>
    </row>
    <row r="17" spans="1:17" s="14" customFormat="1" x14ac:dyDescent="0.25">
      <c r="A17" s="32" t="str">
        <f>'Front Page'!A17</f>
        <v>Student 16</v>
      </c>
      <c r="B17" s="59"/>
      <c r="C17" s="53" t="b">
        <f t="shared" si="0"/>
        <v>0</v>
      </c>
      <c r="D17" s="73" t="str">
        <f t="shared" si="1"/>
        <v/>
      </c>
      <c r="E17" s="12"/>
      <c r="F17" s="27"/>
      <c r="G17" s="12"/>
      <c r="H17" s="78"/>
      <c r="I17" s="77"/>
      <c r="J17" s="78"/>
      <c r="K17" s="80"/>
      <c r="L17" s="80"/>
      <c r="M17" s="80"/>
      <c r="N17" s="80"/>
      <c r="O17" s="80"/>
      <c r="P17" s="80"/>
      <c r="Q17" s="80"/>
    </row>
    <row r="18" spans="1:17" s="14" customFormat="1" x14ac:dyDescent="0.25">
      <c r="A18" s="61" t="str">
        <f>'Front Page'!A18</f>
        <v>Student 17</v>
      </c>
      <c r="B18" s="67"/>
      <c r="C18" s="71" t="b">
        <f t="shared" si="0"/>
        <v>0</v>
      </c>
      <c r="D18" s="74" t="str">
        <f t="shared" si="1"/>
        <v/>
      </c>
      <c r="E18" s="12"/>
      <c r="F18" s="27"/>
      <c r="G18" s="12"/>
      <c r="H18" s="78"/>
      <c r="I18" s="77"/>
      <c r="J18" s="78"/>
      <c r="K18" s="80"/>
      <c r="L18" s="80"/>
      <c r="M18" s="80"/>
      <c r="N18" s="80"/>
      <c r="O18" s="80"/>
      <c r="P18" s="80"/>
      <c r="Q18" s="80"/>
    </row>
    <row r="19" spans="1:17" s="14" customFormat="1" x14ac:dyDescent="0.25">
      <c r="A19" s="32" t="str">
        <f>'Front Page'!A19</f>
        <v>Student 18</v>
      </c>
      <c r="B19" s="59"/>
      <c r="C19" s="53" t="b">
        <f t="shared" si="0"/>
        <v>0</v>
      </c>
      <c r="D19" s="73" t="str">
        <f t="shared" si="1"/>
        <v/>
      </c>
      <c r="E19" s="12"/>
      <c r="F19" s="27"/>
      <c r="G19" s="12"/>
      <c r="H19" s="78"/>
      <c r="I19" s="77"/>
      <c r="J19" s="78"/>
      <c r="K19" s="80"/>
      <c r="L19" s="80"/>
      <c r="M19" s="80"/>
      <c r="N19" s="80"/>
      <c r="O19" s="80"/>
      <c r="P19" s="80"/>
      <c r="Q19" s="80"/>
    </row>
    <row r="20" spans="1:17" s="14" customFormat="1" x14ac:dyDescent="0.25">
      <c r="A20" s="61" t="str">
        <f>'Front Page'!A20</f>
        <v>Student 19</v>
      </c>
      <c r="B20" s="67"/>
      <c r="C20" s="71" t="b">
        <f t="shared" si="0"/>
        <v>0</v>
      </c>
      <c r="D20" s="74" t="str">
        <f t="shared" si="1"/>
        <v/>
      </c>
      <c r="E20" s="12"/>
      <c r="F20" s="27"/>
      <c r="G20" s="12"/>
      <c r="H20" s="78"/>
      <c r="I20" s="77"/>
      <c r="J20" s="78"/>
      <c r="K20" s="80"/>
      <c r="L20" s="80"/>
      <c r="M20" s="80"/>
      <c r="N20" s="80"/>
      <c r="O20" s="80"/>
      <c r="P20" s="80"/>
      <c r="Q20" s="80"/>
    </row>
    <row r="21" spans="1:17" s="14" customFormat="1" x14ac:dyDescent="0.25">
      <c r="A21" s="32" t="str">
        <f>'Front Page'!A21</f>
        <v>Student 20</v>
      </c>
      <c r="B21" s="59"/>
      <c r="C21" s="53" t="b">
        <f t="shared" si="0"/>
        <v>0</v>
      </c>
      <c r="D21" s="73" t="str">
        <f t="shared" si="1"/>
        <v/>
      </c>
      <c r="E21" s="12"/>
      <c r="F21" s="27"/>
      <c r="G21" s="12"/>
      <c r="H21" s="78"/>
      <c r="I21" s="77"/>
      <c r="J21" s="78"/>
      <c r="K21" s="80"/>
      <c r="L21" s="80"/>
      <c r="M21" s="80"/>
      <c r="N21" s="80"/>
      <c r="O21" s="80"/>
      <c r="P21" s="80"/>
      <c r="Q21" s="80"/>
    </row>
    <row r="22" spans="1:17" s="14" customFormat="1" x14ac:dyDescent="0.25">
      <c r="A22" s="61" t="str">
        <f>'Front Page'!A22</f>
        <v>Student 21</v>
      </c>
      <c r="B22" s="67"/>
      <c r="C22" s="71" t="b">
        <f t="shared" si="0"/>
        <v>0</v>
      </c>
      <c r="D22" s="74" t="str">
        <f t="shared" si="1"/>
        <v/>
      </c>
      <c r="E22" s="12"/>
      <c r="F22" s="27"/>
      <c r="G22" s="12"/>
      <c r="H22" s="78"/>
      <c r="I22" s="77"/>
      <c r="J22" s="78"/>
      <c r="K22" s="80"/>
      <c r="L22" s="80"/>
      <c r="M22" s="80"/>
      <c r="N22" s="80"/>
      <c r="O22" s="80"/>
      <c r="P22" s="80"/>
      <c r="Q22" s="80"/>
    </row>
    <row r="23" spans="1:17" s="14" customFormat="1" x14ac:dyDescent="0.25">
      <c r="A23" s="32" t="str">
        <f>'Front Page'!A23</f>
        <v>Student 22</v>
      </c>
      <c r="B23" s="59"/>
      <c r="C23" s="53" t="b">
        <f t="shared" si="0"/>
        <v>0</v>
      </c>
      <c r="D23" s="73" t="str">
        <f t="shared" si="1"/>
        <v/>
      </c>
      <c r="E23" s="12"/>
      <c r="F23" s="27"/>
      <c r="G23" s="12"/>
      <c r="H23" s="78"/>
      <c r="I23" s="77"/>
      <c r="J23" s="78"/>
      <c r="K23" s="80"/>
      <c r="L23" s="80"/>
      <c r="M23" s="80"/>
      <c r="N23" s="80"/>
      <c r="O23" s="80"/>
      <c r="P23" s="80"/>
      <c r="Q23" s="80"/>
    </row>
    <row r="24" spans="1:17" s="14" customFormat="1" x14ac:dyDescent="0.25">
      <c r="A24" s="61" t="str">
        <f>'Front Page'!A24</f>
        <v>Student 23</v>
      </c>
      <c r="B24" s="67"/>
      <c r="C24" s="71" t="b">
        <f t="shared" si="0"/>
        <v>0</v>
      </c>
      <c r="D24" s="74" t="str">
        <f t="shared" si="1"/>
        <v/>
      </c>
      <c r="E24" s="12"/>
      <c r="F24" s="27"/>
      <c r="G24" s="12"/>
      <c r="H24" s="78"/>
      <c r="I24" s="77"/>
      <c r="J24" s="78"/>
      <c r="K24" s="80"/>
      <c r="L24" s="80"/>
      <c r="M24" s="80"/>
      <c r="N24" s="80"/>
      <c r="O24" s="80"/>
      <c r="P24" s="80"/>
      <c r="Q24" s="80"/>
    </row>
    <row r="25" spans="1:17" s="14" customFormat="1" x14ac:dyDescent="0.25">
      <c r="A25" s="32" t="str">
        <f>'Front Page'!A25</f>
        <v>Student 24</v>
      </c>
      <c r="B25" s="59"/>
      <c r="C25" s="53" t="b">
        <f t="shared" si="0"/>
        <v>0</v>
      </c>
      <c r="D25" s="73" t="str">
        <f t="shared" si="1"/>
        <v/>
      </c>
      <c r="E25" s="12"/>
      <c r="F25" s="27"/>
      <c r="G25" s="12"/>
      <c r="H25" s="78"/>
      <c r="I25" s="77"/>
      <c r="J25" s="78"/>
      <c r="K25" s="80"/>
      <c r="L25" s="80"/>
      <c r="M25" s="80"/>
      <c r="N25" s="80"/>
      <c r="O25" s="80"/>
      <c r="P25" s="80"/>
      <c r="Q25" s="80"/>
    </row>
    <row r="26" spans="1:17" s="14" customFormat="1" x14ac:dyDescent="0.25">
      <c r="A26" s="61" t="str">
        <f>'Front Page'!A26</f>
        <v>Student 25</v>
      </c>
      <c r="B26" s="67"/>
      <c r="C26" s="71" t="b">
        <f t="shared" si="0"/>
        <v>0</v>
      </c>
      <c r="D26" s="74" t="str">
        <f t="shared" si="1"/>
        <v/>
      </c>
      <c r="E26" s="12"/>
      <c r="F26" s="27"/>
      <c r="G26" s="12"/>
      <c r="H26" s="78"/>
      <c r="I26" s="77"/>
      <c r="J26" s="78"/>
      <c r="K26" s="80"/>
      <c r="L26" s="80"/>
      <c r="M26" s="80"/>
      <c r="N26" s="80"/>
      <c r="O26" s="80"/>
      <c r="P26" s="80"/>
      <c r="Q26" s="80"/>
    </row>
    <row r="27" spans="1:17" s="14" customFormat="1" x14ac:dyDescent="0.25">
      <c r="A27" s="32" t="str">
        <f>'Front Page'!A27</f>
        <v>Student 26</v>
      </c>
      <c r="B27" s="59"/>
      <c r="C27" s="53" t="b">
        <f t="shared" si="0"/>
        <v>0</v>
      </c>
      <c r="D27" s="73" t="str">
        <f t="shared" si="1"/>
        <v/>
      </c>
      <c r="E27" s="12"/>
      <c r="F27" s="27"/>
      <c r="G27" s="12"/>
      <c r="H27" s="78"/>
      <c r="I27" s="77"/>
      <c r="J27" s="78"/>
      <c r="K27" s="80"/>
      <c r="L27" s="80"/>
      <c r="M27" s="80"/>
      <c r="N27" s="80"/>
      <c r="O27" s="80"/>
      <c r="P27" s="80"/>
      <c r="Q27" s="80"/>
    </row>
    <row r="28" spans="1:17" s="14" customFormat="1" x14ac:dyDescent="0.25">
      <c r="A28" s="61" t="str">
        <f>'Front Page'!A28</f>
        <v>Student 27</v>
      </c>
      <c r="B28" s="67"/>
      <c r="C28" s="71" t="b">
        <f t="shared" si="0"/>
        <v>0</v>
      </c>
      <c r="D28" s="74" t="str">
        <f t="shared" si="1"/>
        <v/>
      </c>
      <c r="E28" s="12"/>
      <c r="F28" s="27"/>
      <c r="G28" s="12"/>
      <c r="H28" s="78"/>
      <c r="I28" s="77"/>
      <c r="J28" s="78"/>
      <c r="K28" s="80"/>
      <c r="L28" s="80"/>
      <c r="M28" s="80"/>
      <c r="N28" s="80"/>
      <c r="O28" s="80"/>
      <c r="P28" s="80"/>
      <c r="Q28" s="80"/>
    </row>
    <row r="29" spans="1:17" s="14" customFormat="1" x14ac:dyDescent="0.25">
      <c r="A29" s="32" t="str">
        <f>'Front Page'!A29</f>
        <v>Student 28</v>
      </c>
      <c r="B29" s="59"/>
      <c r="C29" s="53" t="b">
        <f t="shared" si="0"/>
        <v>0</v>
      </c>
      <c r="D29" s="73" t="str">
        <f t="shared" si="1"/>
        <v/>
      </c>
      <c r="E29" s="12"/>
      <c r="F29" s="27"/>
      <c r="G29" s="12"/>
      <c r="H29" s="78"/>
      <c r="I29" s="77"/>
      <c r="J29" s="78"/>
      <c r="K29" s="80"/>
      <c r="L29" s="80"/>
      <c r="M29" s="80"/>
      <c r="N29" s="80"/>
      <c r="O29" s="80"/>
      <c r="P29" s="80"/>
      <c r="Q29" s="80"/>
    </row>
    <row r="30" spans="1:17" s="14" customFormat="1" x14ac:dyDescent="0.25">
      <c r="A30" s="61" t="str">
        <f>'Front Page'!A30</f>
        <v>Student 29</v>
      </c>
      <c r="B30" s="67"/>
      <c r="C30" s="71" t="b">
        <f t="shared" si="0"/>
        <v>0</v>
      </c>
      <c r="D30" s="74" t="str">
        <f t="shared" si="1"/>
        <v/>
      </c>
      <c r="E30" s="12"/>
      <c r="F30" s="27"/>
      <c r="G30" s="12"/>
      <c r="H30" s="78"/>
      <c r="I30" s="77"/>
      <c r="J30" s="78"/>
      <c r="K30" s="80"/>
      <c r="L30" s="80"/>
      <c r="M30" s="80"/>
      <c r="N30" s="80"/>
      <c r="O30" s="80"/>
      <c r="P30" s="80"/>
      <c r="Q30" s="80"/>
    </row>
    <row r="31" spans="1:17" s="14" customFormat="1" x14ac:dyDescent="0.25">
      <c r="A31" s="32" t="str">
        <f>'Front Page'!A31</f>
        <v>Student 30</v>
      </c>
      <c r="B31" s="59"/>
      <c r="C31" s="53" t="b">
        <f t="shared" si="0"/>
        <v>0</v>
      </c>
      <c r="D31" s="73" t="str">
        <f t="shared" si="1"/>
        <v/>
      </c>
      <c r="E31" s="12"/>
      <c r="F31" s="27"/>
      <c r="G31" s="12"/>
      <c r="H31" s="78"/>
      <c r="I31" s="77"/>
      <c r="J31" s="78"/>
      <c r="K31" s="80"/>
      <c r="L31" s="80"/>
      <c r="M31" s="80"/>
      <c r="N31" s="80"/>
      <c r="O31" s="80"/>
      <c r="P31" s="80"/>
      <c r="Q31" s="80"/>
    </row>
    <row r="32" spans="1:17" s="14" customFormat="1" x14ac:dyDescent="0.25">
      <c r="A32" s="61" t="str">
        <f>'Front Page'!A32</f>
        <v>Student 31</v>
      </c>
      <c r="B32" s="67"/>
      <c r="C32" s="71" t="b">
        <f t="shared" si="0"/>
        <v>0</v>
      </c>
      <c r="D32" s="74" t="str">
        <f t="shared" si="1"/>
        <v/>
      </c>
      <c r="E32" s="12"/>
      <c r="F32" s="27"/>
      <c r="G32" s="12"/>
      <c r="H32" s="78"/>
      <c r="I32" s="77"/>
      <c r="J32" s="78"/>
      <c r="K32" s="80"/>
      <c r="L32" s="80"/>
      <c r="M32" s="80"/>
      <c r="N32" s="80"/>
      <c r="O32" s="80"/>
      <c r="P32" s="80"/>
      <c r="Q32" s="80"/>
    </row>
    <row r="33" spans="1:17" s="14" customFormat="1" x14ac:dyDescent="0.25">
      <c r="A33" s="32" t="str">
        <f>'Front Page'!A33</f>
        <v>Student 32</v>
      </c>
      <c r="B33" s="59"/>
      <c r="C33" s="53" t="b">
        <f t="shared" si="0"/>
        <v>0</v>
      </c>
      <c r="D33" s="73" t="str">
        <f t="shared" si="1"/>
        <v/>
      </c>
      <c r="E33" s="12"/>
      <c r="F33" s="27"/>
      <c r="G33" s="12"/>
      <c r="H33" s="78"/>
      <c r="I33" s="77"/>
      <c r="J33" s="78"/>
      <c r="K33" s="80"/>
      <c r="L33" s="80"/>
      <c r="M33" s="80"/>
      <c r="N33" s="80"/>
      <c r="O33" s="80"/>
      <c r="P33" s="80"/>
      <c r="Q33" s="80"/>
    </row>
    <row r="34" spans="1:17" s="14" customFormat="1" x14ac:dyDescent="0.25">
      <c r="A34" s="61" t="str">
        <f>'Front Page'!A34</f>
        <v>Student 33</v>
      </c>
      <c r="B34" s="67"/>
      <c r="C34" s="71" t="b">
        <f t="shared" si="0"/>
        <v>0</v>
      </c>
      <c r="D34" s="74" t="str">
        <f t="shared" si="1"/>
        <v/>
      </c>
      <c r="E34" s="12"/>
      <c r="F34" s="27"/>
      <c r="G34" s="12"/>
      <c r="H34" s="78"/>
      <c r="I34" s="77"/>
      <c r="J34" s="78"/>
      <c r="K34" s="80"/>
      <c r="L34" s="80"/>
      <c r="M34" s="80"/>
      <c r="N34" s="80"/>
      <c r="O34" s="80"/>
      <c r="P34" s="80"/>
      <c r="Q34" s="80"/>
    </row>
    <row r="35" spans="1:17" s="14" customFormat="1" x14ac:dyDescent="0.25">
      <c r="A35" s="32" t="str">
        <f>'Front Page'!A35</f>
        <v>Student 34</v>
      </c>
      <c r="B35" s="59"/>
      <c r="C35" s="53" t="b">
        <f t="shared" si="0"/>
        <v>0</v>
      </c>
      <c r="D35" s="73" t="str">
        <f t="shared" si="1"/>
        <v/>
      </c>
      <c r="E35" s="12"/>
      <c r="F35" s="27"/>
      <c r="G35" s="12"/>
      <c r="H35" s="78"/>
      <c r="I35" s="77"/>
      <c r="J35" s="78"/>
      <c r="K35" s="80"/>
      <c r="L35" s="80"/>
      <c r="M35" s="80"/>
      <c r="N35" s="80"/>
      <c r="O35" s="80"/>
      <c r="P35" s="80"/>
      <c r="Q35" s="80"/>
    </row>
    <row r="36" spans="1:17" s="14" customFormat="1" x14ac:dyDescent="0.25">
      <c r="A36" s="61" t="str">
        <f>'Front Page'!A36</f>
        <v>Student 35</v>
      </c>
      <c r="B36" s="67"/>
      <c r="C36" s="71" t="b">
        <f t="shared" si="0"/>
        <v>0</v>
      </c>
      <c r="D36" s="74" t="str">
        <f t="shared" si="1"/>
        <v/>
      </c>
      <c r="E36" s="12"/>
      <c r="F36" s="27"/>
      <c r="G36" s="12"/>
      <c r="H36" s="78"/>
      <c r="I36" s="77"/>
      <c r="J36" s="78"/>
      <c r="K36" s="80"/>
      <c r="L36" s="80"/>
      <c r="M36" s="80"/>
      <c r="N36" s="80"/>
      <c r="O36" s="80"/>
      <c r="P36" s="80"/>
      <c r="Q36" s="80"/>
    </row>
    <row r="37" spans="1:17" s="14" customFormat="1" x14ac:dyDescent="0.25">
      <c r="A37" s="32" t="str">
        <f>'Front Page'!A37</f>
        <v>Student 36</v>
      </c>
      <c r="B37" s="59"/>
      <c r="C37" s="53" t="b">
        <f t="shared" si="0"/>
        <v>0</v>
      </c>
      <c r="D37" s="73" t="str">
        <f t="shared" si="1"/>
        <v/>
      </c>
      <c r="E37" s="12"/>
      <c r="F37" s="27"/>
      <c r="G37" s="12"/>
      <c r="H37" s="78"/>
      <c r="I37" s="77"/>
      <c r="J37" s="78"/>
      <c r="K37" s="80"/>
      <c r="L37" s="80"/>
      <c r="M37" s="80"/>
      <c r="N37" s="80"/>
      <c r="O37" s="80"/>
      <c r="P37" s="80"/>
      <c r="Q37" s="80"/>
    </row>
    <row r="38" spans="1:17" s="14" customFormat="1" x14ac:dyDescent="0.25">
      <c r="A38" s="61" t="str">
        <f>'Front Page'!A38</f>
        <v>Student 37</v>
      </c>
      <c r="B38" s="67"/>
      <c r="C38" s="71" t="b">
        <f t="shared" si="0"/>
        <v>0</v>
      </c>
      <c r="D38" s="74" t="str">
        <f t="shared" si="1"/>
        <v/>
      </c>
      <c r="E38" s="12"/>
      <c r="F38" s="27"/>
      <c r="G38" s="12"/>
      <c r="H38" s="78"/>
      <c r="I38" s="77"/>
      <c r="J38" s="78"/>
      <c r="K38" s="80"/>
      <c r="L38" s="80"/>
      <c r="M38" s="80"/>
      <c r="N38" s="80"/>
      <c r="O38" s="80"/>
      <c r="P38" s="80"/>
      <c r="Q38" s="80"/>
    </row>
    <row r="39" spans="1:17" s="14" customFormat="1" x14ac:dyDescent="0.25">
      <c r="A39" s="32" t="str">
        <f>'Front Page'!A39</f>
        <v>Student 38</v>
      </c>
      <c r="B39" s="59"/>
      <c r="C39" s="53" t="b">
        <f t="shared" si="0"/>
        <v>0</v>
      </c>
      <c r="D39" s="73" t="str">
        <f t="shared" si="1"/>
        <v/>
      </c>
      <c r="E39" s="12"/>
      <c r="F39" s="27"/>
      <c r="G39" s="12"/>
      <c r="H39" s="78"/>
      <c r="I39" s="77"/>
      <c r="J39" s="78"/>
      <c r="K39" s="80"/>
      <c r="L39" s="80"/>
      <c r="M39" s="80"/>
      <c r="N39" s="80"/>
      <c r="O39" s="80"/>
      <c r="P39" s="80"/>
      <c r="Q39" s="80"/>
    </row>
    <row r="40" spans="1:17" s="14" customFormat="1" x14ac:dyDescent="0.25">
      <c r="A40" s="61" t="str">
        <f>'Front Page'!A40</f>
        <v>Student 39</v>
      </c>
      <c r="B40" s="67"/>
      <c r="C40" s="71" t="b">
        <f t="shared" si="0"/>
        <v>0</v>
      </c>
      <c r="D40" s="74" t="str">
        <f t="shared" si="1"/>
        <v/>
      </c>
      <c r="E40" s="12"/>
      <c r="F40" s="27"/>
      <c r="G40" s="12"/>
      <c r="H40" s="78"/>
      <c r="I40" s="77"/>
      <c r="J40" s="78"/>
      <c r="K40" s="80"/>
      <c r="L40" s="80"/>
      <c r="M40" s="80"/>
      <c r="N40" s="80"/>
      <c r="O40" s="80"/>
      <c r="P40" s="80"/>
      <c r="Q40" s="80"/>
    </row>
    <row r="41" spans="1:17" s="14" customFormat="1" ht="16.5" thickBot="1" x14ac:dyDescent="0.3">
      <c r="A41" s="33" t="str">
        <f>'Front Page'!A41</f>
        <v>Student 40</v>
      </c>
      <c r="B41" s="60"/>
      <c r="C41" s="54" t="b">
        <f t="shared" si="0"/>
        <v>0</v>
      </c>
      <c r="D41" s="75" t="str">
        <f t="shared" si="1"/>
        <v/>
      </c>
      <c r="E41" s="12"/>
      <c r="F41" s="27"/>
      <c r="G41" s="12"/>
      <c r="H41" s="78"/>
      <c r="I41" s="77"/>
      <c r="J41" s="78"/>
      <c r="K41" s="80"/>
      <c r="L41" s="80"/>
      <c r="M41" s="80"/>
      <c r="N41" s="80"/>
      <c r="O41" s="80"/>
      <c r="P41" s="80"/>
      <c r="Q41" s="80"/>
    </row>
    <row r="42" spans="1:17" ht="16.5" thickTop="1" x14ac:dyDescent="0.25"/>
  </sheetData>
  <sheetProtection sheet="1" objects="1" scenarios="1"/>
  <dataValidations count="1">
    <dataValidation type="list" allowBlank="1" showInputMessage="1" showErrorMessage="1" sqref="B2:B41">
      <formula1>$F$2:$F$6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H6" sqref="H6"/>
    </sheetView>
  </sheetViews>
  <sheetFormatPr defaultColWidth="10.875" defaultRowHeight="15.75" x14ac:dyDescent="0.25"/>
  <cols>
    <col min="1" max="1" width="20.625" style="13" customWidth="1"/>
    <col min="2" max="2" width="38.375" style="14" bestFit="1" customWidth="1"/>
    <col min="3" max="3" width="10.875" style="13" hidden="1" customWidth="1"/>
    <col min="4" max="4" width="45.5" style="14" bestFit="1" customWidth="1"/>
    <col min="5" max="5" width="10.875" style="13" hidden="1" customWidth="1"/>
    <col min="6" max="6" width="100.125" style="14" bestFit="1" customWidth="1"/>
    <col min="7" max="7" width="10.875" style="21" hidden="1" customWidth="1"/>
    <col min="8" max="8" width="53.5" style="20" bestFit="1" customWidth="1"/>
    <col min="9" max="9" width="11.625" style="21" hidden="1" customWidth="1"/>
    <col min="10" max="10" width="14.375" style="28" customWidth="1"/>
    <col min="11" max="11" width="32.125" style="20" bestFit="1" customWidth="1"/>
    <col min="12" max="12" width="38.375" style="20" hidden="1" customWidth="1"/>
    <col min="13" max="13" width="45.5" style="20" hidden="1" customWidth="1"/>
    <col min="14" max="14" width="100.125" style="20" hidden="1" customWidth="1"/>
    <col min="15" max="15" width="53.5" style="20" hidden="1" customWidth="1"/>
    <col min="16" max="28" width="10.875" style="20"/>
    <col min="29" max="16384" width="10.875" style="14"/>
  </cols>
  <sheetData>
    <row r="1" spans="1:28" s="11" customFormat="1" ht="32.1" customHeight="1" thickTop="1" thickBot="1" x14ac:dyDescent="0.3">
      <c r="A1" s="46">
        <v>6.1</v>
      </c>
      <c r="B1" s="55" t="s">
        <v>42</v>
      </c>
      <c r="C1" s="56"/>
      <c r="D1" s="55" t="s">
        <v>65</v>
      </c>
      <c r="E1" s="56"/>
      <c r="F1" s="55" t="s">
        <v>44</v>
      </c>
      <c r="G1" s="56"/>
      <c r="H1" s="55" t="s">
        <v>50</v>
      </c>
      <c r="I1" s="57"/>
      <c r="J1" s="58" t="s">
        <v>40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6.5" thickTop="1" x14ac:dyDescent="0.25">
      <c r="A2" s="61" t="str">
        <f>'Front Page'!A2</f>
        <v>Student 1</v>
      </c>
      <c r="B2" s="62"/>
      <c r="C2" s="63" t="b">
        <f>IF(B2="5 - Can exceed 10 minutes of vigorous activity",5, IF(B2="4 - Can perform 10 minutes",4, IF(B2="3 - Can perform 8 minutes or more",3, IF(B2="2 - Can perform 6 minutes or more", 2, IF(B2="1 - Can perform 4 minutes or more", 1)))))</f>
        <v>0</v>
      </c>
      <c r="D2" s="64"/>
      <c r="E2" s="63" t="b">
        <f>IF(D2="5 - Demonstrates an understanding of 4 FITT principles",5, IF(D2="4 - Demonstrates an understanding of 3 FITT principles",4, IF(D2="3 - Demonstrates an understanding of 2 FITT principles",3, IF(D2="2 - Demonstrates an understanding of 1 FITT principle", 2, IF(D2="1 - Has no understanding of the FITT principles", 1)))))</f>
        <v>0</v>
      </c>
      <c r="F2" s="64"/>
      <c r="G2" s="63" t="b">
        <f>IF(F2="5 - Be able to apply 2 or more methods of calculating heart rate",5, IF(F2="4 - Be able to apply one method of taking heart rate",4, IF(F2="3 - Demonstrates an understanding of the process of maintaining a heart rate",3, IF(F2="2 - Unable to monitor heart rate but shows an understanding of the importance of taking heart rate before/during activity", 2, IF(F2="1 - Does not understand the importance of heart rate before/during/after activity", 1)))))</f>
        <v>0</v>
      </c>
      <c r="H2" s="65"/>
      <c r="I2" s="66" t="b">
        <f>IF(H2="5 - Evaluate personal fitness plan and reflect on ways to improve",5, IF(H2="4 - Perform/implement personal fitness plan",4, IF(H2="3 - Develop a personal fitness plan with all four FITT principles",3, IF(H2="2 - Develop a personal fitness plan with 2 or more FITT principles", 2, IF(H2="1 - Has not created a personal fitness plan", 1)))))</f>
        <v>0</v>
      </c>
      <c r="J2" s="72" t="str">
        <f>IFERROR(AVERAGE(C2, E2, G2, I2), "")</f>
        <v/>
      </c>
      <c r="L2" s="20" t="s">
        <v>66</v>
      </c>
      <c r="M2" s="20" t="s">
        <v>71</v>
      </c>
      <c r="N2" s="20" t="s">
        <v>45</v>
      </c>
      <c r="O2" s="20" t="s">
        <v>51</v>
      </c>
    </row>
    <row r="3" spans="1:28" x14ac:dyDescent="0.25">
      <c r="A3" s="32" t="str">
        <f>'Front Page'!A3</f>
        <v>Student 2</v>
      </c>
      <c r="B3" s="103"/>
      <c r="C3" s="48" t="b">
        <f t="shared" ref="C3:C41" si="0">IF(B3="5 - Clarify myths from facts related to body composition",5, IF(B3="4 - Evaluates the benefits of body composition",4, IF(B3="3 - Able to connect how body composition relates to physical self",3, IF(B3="2 - Shows understanding of what body composition is", 2, IF(B3="1 - Does not understand what body composition is", 1)))))</f>
        <v>0</v>
      </c>
      <c r="D3" s="104"/>
      <c r="E3" s="48" t="b">
        <f t="shared" ref="E3:E41" si="1">IF(D3="5 - Apply healthy methods to effectively maintain an appropriate weight",5, IF(D3="4 - Categorize a variety of methods to effectively maintain and lose weight",4, IF(D3="3 - Describe healthy and dangerous ways to lose weight",3, IF(D3="2 - Express 3 ways of maintaining a healthy body weight", 2, IF(D3="1 - No understanding of what healthy weight management is", 1)))))</f>
        <v>0</v>
      </c>
      <c r="F3" s="47"/>
      <c r="G3" s="48" t="b">
        <f t="shared" ref="G3:G41" si="2">IF(F3="5 - Be able to apply 2 or more methods of calculating heart rate",5, IF(F3="4 - Be able to apply one method of taking heart rate",4, IF(F3="3 - Demonstrates an understanding of the process of maintaining a heart rate",3, IF(F3="2 - Unable to monitor heart rate but shows an understanding of the importance of taking heart rate before/during activity", 2, IF(F3="1 - Does not understand the importance of heart rate before/during/after activity", 1)))))</f>
        <v>0</v>
      </c>
      <c r="H3" s="49"/>
      <c r="I3" s="53" t="b">
        <f t="shared" ref="I3:I41" si="3">IF(H3="5 - Evaluate personal fitness plan and reflect on ways to improve",5, IF(H3="4 - Perform/implement personal fitness plan",4, IF(H3="3 - Develop a personal fitness plan with all four FITT principles",3, IF(H3="2 - Develop a personal fitness plan with 2 or more FITT principles", 2, IF(H3="1 - Has not created a personal fitness plan", 1)))))</f>
        <v>0</v>
      </c>
      <c r="J3" s="73" t="str">
        <f t="shared" ref="J3:J41" si="4">IFERROR(AVERAGE(C3, E3, G3, I3), "")</f>
        <v/>
      </c>
      <c r="L3" s="20" t="s">
        <v>67</v>
      </c>
      <c r="M3" s="20" t="s">
        <v>72</v>
      </c>
      <c r="N3" s="20" t="s">
        <v>46</v>
      </c>
      <c r="O3" s="20" t="s">
        <v>52</v>
      </c>
    </row>
    <row r="4" spans="1:28" x14ac:dyDescent="0.25">
      <c r="A4" s="61" t="str">
        <f>'Front Page'!A4</f>
        <v>Student 3</v>
      </c>
      <c r="B4" s="62"/>
      <c r="C4" s="68" t="b">
        <f t="shared" si="0"/>
        <v>0</v>
      </c>
      <c r="D4" s="64"/>
      <c r="E4" s="68" t="b">
        <f t="shared" si="1"/>
        <v>0</v>
      </c>
      <c r="F4" s="69"/>
      <c r="G4" s="68" t="b">
        <f t="shared" si="2"/>
        <v>0</v>
      </c>
      <c r="H4" s="70"/>
      <c r="I4" s="71" t="b">
        <f t="shared" si="3"/>
        <v>0</v>
      </c>
      <c r="J4" s="74" t="str">
        <f t="shared" si="4"/>
        <v/>
      </c>
      <c r="L4" s="20" t="s">
        <v>68</v>
      </c>
      <c r="M4" s="20" t="s">
        <v>73</v>
      </c>
      <c r="N4" s="20" t="s">
        <v>47</v>
      </c>
      <c r="O4" s="20" t="s">
        <v>75</v>
      </c>
    </row>
    <row r="5" spans="1:28" x14ac:dyDescent="0.25">
      <c r="A5" s="32" t="str">
        <f>'Front Page'!A5</f>
        <v>Student 4</v>
      </c>
      <c r="B5" s="103"/>
      <c r="C5" s="48" t="b">
        <f t="shared" si="0"/>
        <v>0</v>
      </c>
      <c r="D5" s="104"/>
      <c r="E5" s="48" t="b">
        <f t="shared" si="1"/>
        <v>0</v>
      </c>
      <c r="F5" s="47"/>
      <c r="G5" s="48" t="b">
        <f t="shared" si="2"/>
        <v>0</v>
      </c>
      <c r="H5" s="49"/>
      <c r="I5" s="53" t="b">
        <f t="shared" si="3"/>
        <v>0</v>
      </c>
      <c r="J5" s="73" t="str">
        <f t="shared" si="4"/>
        <v/>
      </c>
      <c r="L5" s="20" t="s">
        <v>69</v>
      </c>
      <c r="M5" s="20" t="s">
        <v>74</v>
      </c>
      <c r="N5" s="20" t="s">
        <v>48</v>
      </c>
      <c r="O5" s="20" t="s">
        <v>76</v>
      </c>
    </row>
    <row r="6" spans="1:28" x14ac:dyDescent="0.25">
      <c r="A6" s="61" t="str">
        <f>'Front Page'!A6</f>
        <v>Student 5</v>
      </c>
      <c r="B6" s="62"/>
      <c r="C6" s="68" t="b">
        <f t="shared" si="0"/>
        <v>0</v>
      </c>
      <c r="D6" s="64"/>
      <c r="E6" s="68" t="b">
        <f t="shared" si="1"/>
        <v>0</v>
      </c>
      <c r="F6" s="69"/>
      <c r="G6" s="68" t="b">
        <f t="shared" si="2"/>
        <v>0</v>
      </c>
      <c r="H6" s="70"/>
      <c r="I6" s="71" t="b">
        <f t="shared" si="3"/>
        <v>0</v>
      </c>
      <c r="J6" s="74" t="str">
        <f t="shared" si="4"/>
        <v/>
      </c>
      <c r="L6" s="20" t="s">
        <v>70</v>
      </c>
      <c r="M6" s="20" t="s">
        <v>43</v>
      </c>
      <c r="N6" s="20" t="s">
        <v>49</v>
      </c>
      <c r="O6" s="20" t="s">
        <v>41</v>
      </c>
    </row>
    <row r="7" spans="1:28" x14ac:dyDescent="0.25">
      <c r="A7" s="32" t="str">
        <f>'Front Page'!A7</f>
        <v>Student 6</v>
      </c>
      <c r="B7" s="103"/>
      <c r="C7" s="48" t="b">
        <f t="shared" si="0"/>
        <v>0</v>
      </c>
      <c r="D7" s="104"/>
      <c r="E7" s="48" t="b">
        <f t="shared" si="1"/>
        <v>0</v>
      </c>
      <c r="F7" s="47"/>
      <c r="G7" s="48" t="b">
        <f t="shared" si="2"/>
        <v>0</v>
      </c>
      <c r="H7" s="49"/>
      <c r="I7" s="53" t="b">
        <f t="shared" si="3"/>
        <v>0</v>
      </c>
      <c r="J7" s="73" t="str">
        <f t="shared" si="4"/>
        <v/>
      </c>
    </row>
    <row r="8" spans="1:28" x14ac:dyDescent="0.25">
      <c r="A8" s="61" t="str">
        <f>'Front Page'!A8</f>
        <v>Student 7</v>
      </c>
      <c r="B8" s="62"/>
      <c r="C8" s="68" t="b">
        <f t="shared" si="0"/>
        <v>0</v>
      </c>
      <c r="D8" s="64"/>
      <c r="E8" s="68" t="b">
        <f t="shared" si="1"/>
        <v>0</v>
      </c>
      <c r="F8" s="69"/>
      <c r="G8" s="68" t="b">
        <f t="shared" si="2"/>
        <v>0</v>
      </c>
      <c r="H8" s="70"/>
      <c r="I8" s="71" t="b">
        <f t="shared" si="3"/>
        <v>0</v>
      </c>
      <c r="J8" s="74" t="str">
        <f t="shared" si="4"/>
        <v/>
      </c>
    </row>
    <row r="9" spans="1:28" x14ac:dyDescent="0.25">
      <c r="A9" s="32" t="str">
        <f>'Front Page'!A9</f>
        <v>Student 8</v>
      </c>
      <c r="B9" s="103"/>
      <c r="C9" s="48" t="b">
        <f t="shared" si="0"/>
        <v>0</v>
      </c>
      <c r="D9" s="104"/>
      <c r="E9" s="48" t="b">
        <f t="shared" si="1"/>
        <v>0</v>
      </c>
      <c r="F9" s="47"/>
      <c r="G9" s="48" t="b">
        <f t="shared" si="2"/>
        <v>0</v>
      </c>
      <c r="H9" s="49"/>
      <c r="I9" s="53" t="b">
        <f t="shared" si="3"/>
        <v>0</v>
      </c>
      <c r="J9" s="73" t="str">
        <f t="shared" si="4"/>
        <v/>
      </c>
    </row>
    <row r="10" spans="1:28" x14ac:dyDescent="0.25">
      <c r="A10" s="61" t="str">
        <f>'Front Page'!A10</f>
        <v>Student 9</v>
      </c>
      <c r="B10" s="62"/>
      <c r="C10" s="68" t="b">
        <f t="shared" si="0"/>
        <v>0</v>
      </c>
      <c r="D10" s="64"/>
      <c r="E10" s="68" t="b">
        <f t="shared" si="1"/>
        <v>0</v>
      </c>
      <c r="F10" s="69"/>
      <c r="G10" s="68" t="b">
        <f t="shared" si="2"/>
        <v>0</v>
      </c>
      <c r="H10" s="70"/>
      <c r="I10" s="71" t="b">
        <f t="shared" si="3"/>
        <v>0</v>
      </c>
      <c r="J10" s="74" t="str">
        <f t="shared" si="4"/>
        <v/>
      </c>
    </row>
    <row r="11" spans="1:28" x14ac:dyDescent="0.25">
      <c r="A11" s="32" t="str">
        <f>'Front Page'!A11</f>
        <v>Student 10</v>
      </c>
      <c r="B11" s="103"/>
      <c r="C11" s="48" t="b">
        <f t="shared" si="0"/>
        <v>0</v>
      </c>
      <c r="D11" s="104"/>
      <c r="E11" s="48" t="b">
        <f t="shared" si="1"/>
        <v>0</v>
      </c>
      <c r="F11" s="47"/>
      <c r="G11" s="48" t="b">
        <f t="shared" si="2"/>
        <v>0</v>
      </c>
      <c r="H11" s="49"/>
      <c r="I11" s="53" t="b">
        <f t="shared" si="3"/>
        <v>0</v>
      </c>
      <c r="J11" s="73" t="str">
        <f t="shared" si="4"/>
        <v/>
      </c>
    </row>
    <row r="12" spans="1:28" x14ac:dyDescent="0.25">
      <c r="A12" s="61" t="str">
        <f>'Front Page'!A12</f>
        <v>Student 11</v>
      </c>
      <c r="B12" s="62"/>
      <c r="C12" s="68" t="b">
        <f t="shared" si="0"/>
        <v>0</v>
      </c>
      <c r="D12" s="64"/>
      <c r="E12" s="68" t="b">
        <f t="shared" si="1"/>
        <v>0</v>
      </c>
      <c r="F12" s="69"/>
      <c r="G12" s="68" t="b">
        <f t="shared" si="2"/>
        <v>0</v>
      </c>
      <c r="H12" s="70"/>
      <c r="I12" s="71" t="b">
        <f t="shared" si="3"/>
        <v>0</v>
      </c>
      <c r="J12" s="74" t="str">
        <f t="shared" si="4"/>
        <v/>
      </c>
    </row>
    <row r="13" spans="1:28" x14ac:dyDescent="0.25">
      <c r="A13" s="32" t="str">
        <f>'Front Page'!A13</f>
        <v>Student 12</v>
      </c>
      <c r="B13" s="103"/>
      <c r="C13" s="48" t="b">
        <f t="shared" si="0"/>
        <v>0</v>
      </c>
      <c r="D13" s="104"/>
      <c r="E13" s="48" t="b">
        <f t="shared" si="1"/>
        <v>0</v>
      </c>
      <c r="F13" s="47"/>
      <c r="G13" s="48" t="b">
        <f t="shared" si="2"/>
        <v>0</v>
      </c>
      <c r="H13" s="49"/>
      <c r="I13" s="53" t="b">
        <f t="shared" si="3"/>
        <v>0</v>
      </c>
      <c r="J13" s="73" t="str">
        <f t="shared" si="4"/>
        <v/>
      </c>
    </row>
    <row r="14" spans="1:28" x14ac:dyDescent="0.25">
      <c r="A14" s="61" t="str">
        <f>'Front Page'!A14</f>
        <v>Student 13</v>
      </c>
      <c r="B14" s="62"/>
      <c r="C14" s="68" t="b">
        <f t="shared" si="0"/>
        <v>0</v>
      </c>
      <c r="D14" s="64"/>
      <c r="E14" s="68" t="b">
        <f t="shared" si="1"/>
        <v>0</v>
      </c>
      <c r="F14" s="69"/>
      <c r="G14" s="68" t="b">
        <f t="shared" si="2"/>
        <v>0</v>
      </c>
      <c r="H14" s="70"/>
      <c r="I14" s="71" t="b">
        <f t="shared" si="3"/>
        <v>0</v>
      </c>
      <c r="J14" s="74" t="str">
        <f t="shared" si="4"/>
        <v/>
      </c>
    </row>
    <row r="15" spans="1:28" x14ac:dyDescent="0.25">
      <c r="A15" s="32" t="str">
        <f>'Front Page'!A15</f>
        <v>Student 14</v>
      </c>
      <c r="B15" s="103"/>
      <c r="C15" s="48" t="b">
        <f t="shared" si="0"/>
        <v>0</v>
      </c>
      <c r="D15" s="104"/>
      <c r="E15" s="48" t="b">
        <f t="shared" si="1"/>
        <v>0</v>
      </c>
      <c r="F15" s="47"/>
      <c r="G15" s="48" t="b">
        <f t="shared" si="2"/>
        <v>0</v>
      </c>
      <c r="H15" s="49"/>
      <c r="I15" s="53" t="b">
        <f t="shared" si="3"/>
        <v>0</v>
      </c>
      <c r="J15" s="73" t="str">
        <f t="shared" si="4"/>
        <v/>
      </c>
    </row>
    <row r="16" spans="1:28" x14ac:dyDescent="0.25">
      <c r="A16" s="61" t="str">
        <f>'Front Page'!A16</f>
        <v>Student 15</v>
      </c>
      <c r="B16" s="62"/>
      <c r="C16" s="68" t="b">
        <f t="shared" si="0"/>
        <v>0</v>
      </c>
      <c r="D16" s="64"/>
      <c r="E16" s="68" t="b">
        <f t="shared" si="1"/>
        <v>0</v>
      </c>
      <c r="F16" s="69"/>
      <c r="G16" s="68" t="b">
        <f t="shared" si="2"/>
        <v>0</v>
      </c>
      <c r="H16" s="70"/>
      <c r="I16" s="71" t="b">
        <f t="shared" si="3"/>
        <v>0</v>
      </c>
      <c r="J16" s="74" t="str">
        <f t="shared" si="4"/>
        <v/>
      </c>
    </row>
    <row r="17" spans="1:10" x14ac:dyDescent="0.25">
      <c r="A17" s="32" t="str">
        <f>'Front Page'!A17</f>
        <v>Student 16</v>
      </c>
      <c r="B17" s="103"/>
      <c r="C17" s="48" t="b">
        <f t="shared" si="0"/>
        <v>0</v>
      </c>
      <c r="D17" s="104"/>
      <c r="E17" s="48" t="b">
        <f t="shared" si="1"/>
        <v>0</v>
      </c>
      <c r="F17" s="47"/>
      <c r="G17" s="48" t="b">
        <f t="shared" si="2"/>
        <v>0</v>
      </c>
      <c r="H17" s="49"/>
      <c r="I17" s="53" t="b">
        <f t="shared" si="3"/>
        <v>0</v>
      </c>
      <c r="J17" s="73" t="str">
        <f t="shared" si="4"/>
        <v/>
      </c>
    </row>
    <row r="18" spans="1:10" x14ac:dyDescent="0.25">
      <c r="A18" s="61" t="str">
        <f>'Front Page'!A18</f>
        <v>Student 17</v>
      </c>
      <c r="B18" s="62"/>
      <c r="C18" s="68" t="b">
        <f t="shared" si="0"/>
        <v>0</v>
      </c>
      <c r="D18" s="64"/>
      <c r="E18" s="68" t="b">
        <f t="shared" si="1"/>
        <v>0</v>
      </c>
      <c r="F18" s="69"/>
      <c r="G18" s="68" t="b">
        <f t="shared" si="2"/>
        <v>0</v>
      </c>
      <c r="H18" s="70"/>
      <c r="I18" s="71" t="b">
        <f t="shared" si="3"/>
        <v>0</v>
      </c>
      <c r="J18" s="74" t="str">
        <f t="shared" si="4"/>
        <v/>
      </c>
    </row>
    <row r="19" spans="1:10" x14ac:dyDescent="0.25">
      <c r="A19" s="32" t="str">
        <f>'Front Page'!A19</f>
        <v>Student 18</v>
      </c>
      <c r="B19" s="103"/>
      <c r="C19" s="48" t="b">
        <f t="shared" si="0"/>
        <v>0</v>
      </c>
      <c r="D19" s="104"/>
      <c r="E19" s="48" t="b">
        <f t="shared" si="1"/>
        <v>0</v>
      </c>
      <c r="F19" s="47"/>
      <c r="G19" s="48" t="b">
        <f t="shared" si="2"/>
        <v>0</v>
      </c>
      <c r="H19" s="49"/>
      <c r="I19" s="53" t="b">
        <f t="shared" si="3"/>
        <v>0</v>
      </c>
      <c r="J19" s="73" t="str">
        <f t="shared" si="4"/>
        <v/>
      </c>
    </row>
    <row r="20" spans="1:10" x14ac:dyDescent="0.25">
      <c r="A20" s="61" t="str">
        <f>'Front Page'!A20</f>
        <v>Student 19</v>
      </c>
      <c r="B20" s="62"/>
      <c r="C20" s="68" t="b">
        <f t="shared" si="0"/>
        <v>0</v>
      </c>
      <c r="D20" s="64"/>
      <c r="E20" s="68" t="b">
        <f t="shared" si="1"/>
        <v>0</v>
      </c>
      <c r="F20" s="69"/>
      <c r="G20" s="68" t="b">
        <f t="shared" si="2"/>
        <v>0</v>
      </c>
      <c r="H20" s="70"/>
      <c r="I20" s="71" t="b">
        <f t="shared" si="3"/>
        <v>0</v>
      </c>
      <c r="J20" s="74" t="str">
        <f t="shared" si="4"/>
        <v/>
      </c>
    </row>
    <row r="21" spans="1:10" x14ac:dyDescent="0.25">
      <c r="A21" s="32" t="str">
        <f>'Front Page'!A21</f>
        <v>Student 20</v>
      </c>
      <c r="B21" s="103"/>
      <c r="C21" s="48" t="b">
        <f t="shared" si="0"/>
        <v>0</v>
      </c>
      <c r="D21" s="104"/>
      <c r="E21" s="48" t="b">
        <f t="shared" si="1"/>
        <v>0</v>
      </c>
      <c r="F21" s="47"/>
      <c r="G21" s="48" t="b">
        <f t="shared" si="2"/>
        <v>0</v>
      </c>
      <c r="H21" s="49"/>
      <c r="I21" s="53" t="b">
        <f t="shared" si="3"/>
        <v>0</v>
      </c>
      <c r="J21" s="73" t="str">
        <f t="shared" si="4"/>
        <v/>
      </c>
    </row>
    <row r="22" spans="1:10" x14ac:dyDescent="0.25">
      <c r="A22" s="61" t="str">
        <f>'Front Page'!A22</f>
        <v>Student 21</v>
      </c>
      <c r="B22" s="62"/>
      <c r="C22" s="68" t="b">
        <f t="shared" si="0"/>
        <v>0</v>
      </c>
      <c r="D22" s="64"/>
      <c r="E22" s="68" t="b">
        <f t="shared" si="1"/>
        <v>0</v>
      </c>
      <c r="F22" s="69"/>
      <c r="G22" s="68" t="b">
        <f t="shared" si="2"/>
        <v>0</v>
      </c>
      <c r="H22" s="70"/>
      <c r="I22" s="71" t="b">
        <f t="shared" si="3"/>
        <v>0</v>
      </c>
      <c r="J22" s="74" t="str">
        <f t="shared" si="4"/>
        <v/>
      </c>
    </row>
    <row r="23" spans="1:10" x14ac:dyDescent="0.25">
      <c r="A23" s="32" t="str">
        <f>'Front Page'!A23</f>
        <v>Student 22</v>
      </c>
      <c r="B23" s="103"/>
      <c r="C23" s="48" t="b">
        <f t="shared" si="0"/>
        <v>0</v>
      </c>
      <c r="D23" s="104"/>
      <c r="E23" s="48" t="b">
        <f t="shared" si="1"/>
        <v>0</v>
      </c>
      <c r="F23" s="47"/>
      <c r="G23" s="48" t="b">
        <f t="shared" si="2"/>
        <v>0</v>
      </c>
      <c r="H23" s="49"/>
      <c r="I23" s="53" t="b">
        <f t="shared" si="3"/>
        <v>0</v>
      </c>
      <c r="J23" s="73" t="str">
        <f t="shared" si="4"/>
        <v/>
      </c>
    </row>
    <row r="24" spans="1:10" x14ac:dyDescent="0.25">
      <c r="A24" s="61" t="str">
        <f>'Front Page'!A24</f>
        <v>Student 23</v>
      </c>
      <c r="B24" s="62"/>
      <c r="C24" s="68" t="b">
        <f t="shared" si="0"/>
        <v>0</v>
      </c>
      <c r="D24" s="64"/>
      <c r="E24" s="68" t="b">
        <f t="shared" si="1"/>
        <v>0</v>
      </c>
      <c r="F24" s="69"/>
      <c r="G24" s="68" t="b">
        <f t="shared" si="2"/>
        <v>0</v>
      </c>
      <c r="H24" s="70"/>
      <c r="I24" s="71" t="b">
        <f t="shared" si="3"/>
        <v>0</v>
      </c>
      <c r="J24" s="74" t="str">
        <f t="shared" si="4"/>
        <v/>
      </c>
    </row>
    <row r="25" spans="1:10" x14ac:dyDescent="0.25">
      <c r="A25" s="32" t="str">
        <f>'Front Page'!A25</f>
        <v>Student 24</v>
      </c>
      <c r="B25" s="103"/>
      <c r="C25" s="48" t="b">
        <f t="shared" si="0"/>
        <v>0</v>
      </c>
      <c r="D25" s="104"/>
      <c r="E25" s="48" t="b">
        <f t="shared" si="1"/>
        <v>0</v>
      </c>
      <c r="F25" s="47"/>
      <c r="G25" s="48" t="b">
        <f t="shared" si="2"/>
        <v>0</v>
      </c>
      <c r="H25" s="49"/>
      <c r="I25" s="53" t="b">
        <f t="shared" si="3"/>
        <v>0</v>
      </c>
      <c r="J25" s="73" t="str">
        <f t="shared" si="4"/>
        <v/>
      </c>
    </row>
    <row r="26" spans="1:10" x14ac:dyDescent="0.25">
      <c r="A26" s="61" t="str">
        <f>'Front Page'!A26</f>
        <v>Student 25</v>
      </c>
      <c r="B26" s="62"/>
      <c r="C26" s="68" t="b">
        <f t="shared" si="0"/>
        <v>0</v>
      </c>
      <c r="D26" s="64"/>
      <c r="E26" s="68" t="b">
        <f t="shared" si="1"/>
        <v>0</v>
      </c>
      <c r="F26" s="69"/>
      <c r="G26" s="68" t="b">
        <f t="shared" si="2"/>
        <v>0</v>
      </c>
      <c r="H26" s="70"/>
      <c r="I26" s="71" t="b">
        <f t="shared" si="3"/>
        <v>0</v>
      </c>
      <c r="J26" s="74" t="str">
        <f t="shared" si="4"/>
        <v/>
      </c>
    </row>
    <row r="27" spans="1:10" x14ac:dyDescent="0.25">
      <c r="A27" s="32" t="str">
        <f>'Front Page'!A27</f>
        <v>Student 26</v>
      </c>
      <c r="B27" s="103"/>
      <c r="C27" s="48" t="b">
        <f t="shared" si="0"/>
        <v>0</v>
      </c>
      <c r="D27" s="104"/>
      <c r="E27" s="48" t="b">
        <f t="shared" si="1"/>
        <v>0</v>
      </c>
      <c r="F27" s="47"/>
      <c r="G27" s="48" t="b">
        <f t="shared" si="2"/>
        <v>0</v>
      </c>
      <c r="H27" s="49"/>
      <c r="I27" s="53" t="b">
        <f t="shared" si="3"/>
        <v>0</v>
      </c>
      <c r="J27" s="73" t="str">
        <f t="shared" si="4"/>
        <v/>
      </c>
    </row>
    <row r="28" spans="1:10" x14ac:dyDescent="0.25">
      <c r="A28" s="61" t="str">
        <f>'Front Page'!A28</f>
        <v>Student 27</v>
      </c>
      <c r="B28" s="62"/>
      <c r="C28" s="68" t="b">
        <f t="shared" si="0"/>
        <v>0</v>
      </c>
      <c r="D28" s="64"/>
      <c r="E28" s="68" t="b">
        <f t="shared" si="1"/>
        <v>0</v>
      </c>
      <c r="F28" s="69"/>
      <c r="G28" s="68" t="b">
        <f t="shared" si="2"/>
        <v>0</v>
      </c>
      <c r="H28" s="70"/>
      <c r="I28" s="71" t="b">
        <f t="shared" si="3"/>
        <v>0</v>
      </c>
      <c r="J28" s="74" t="str">
        <f t="shared" si="4"/>
        <v/>
      </c>
    </row>
    <row r="29" spans="1:10" x14ac:dyDescent="0.25">
      <c r="A29" s="32" t="str">
        <f>'Front Page'!A29</f>
        <v>Student 28</v>
      </c>
      <c r="B29" s="103"/>
      <c r="C29" s="48" t="b">
        <f t="shared" si="0"/>
        <v>0</v>
      </c>
      <c r="D29" s="104"/>
      <c r="E29" s="48" t="b">
        <f t="shared" si="1"/>
        <v>0</v>
      </c>
      <c r="F29" s="47"/>
      <c r="G29" s="48" t="b">
        <f t="shared" si="2"/>
        <v>0</v>
      </c>
      <c r="H29" s="49"/>
      <c r="I29" s="53" t="b">
        <f t="shared" si="3"/>
        <v>0</v>
      </c>
      <c r="J29" s="73" t="str">
        <f t="shared" si="4"/>
        <v/>
      </c>
    </row>
    <row r="30" spans="1:10" x14ac:dyDescent="0.25">
      <c r="A30" s="61" t="str">
        <f>'Front Page'!A30</f>
        <v>Student 29</v>
      </c>
      <c r="B30" s="62"/>
      <c r="C30" s="68" t="b">
        <f t="shared" si="0"/>
        <v>0</v>
      </c>
      <c r="D30" s="64"/>
      <c r="E30" s="68" t="b">
        <f t="shared" si="1"/>
        <v>0</v>
      </c>
      <c r="F30" s="69"/>
      <c r="G30" s="68" t="b">
        <f t="shared" si="2"/>
        <v>0</v>
      </c>
      <c r="H30" s="70"/>
      <c r="I30" s="71" t="b">
        <f t="shared" si="3"/>
        <v>0</v>
      </c>
      <c r="J30" s="74" t="str">
        <f t="shared" si="4"/>
        <v/>
      </c>
    </row>
    <row r="31" spans="1:10" x14ac:dyDescent="0.25">
      <c r="A31" s="32" t="str">
        <f>'Front Page'!A31</f>
        <v>Student 30</v>
      </c>
      <c r="B31" s="103"/>
      <c r="C31" s="48" t="b">
        <f t="shared" si="0"/>
        <v>0</v>
      </c>
      <c r="D31" s="104"/>
      <c r="E31" s="48" t="b">
        <f t="shared" si="1"/>
        <v>0</v>
      </c>
      <c r="F31" s="47"/>
      <c r="G31" s="48" t="b">
        <f t="shared" si="2"/>
        <v>0</v>
      </c>
      <c r="H31" s="49"/>
      <c r="I31" s="53" t="b">
        <f t="shared" si="3"/>
        <v>0</v>
      </c>
      <c r="J31" s="73" t="str">
        <f t="shared" si="4"/>
        <v/>
      </c>
    </row>
    <row r="32" spans="1:10" x14ac:dyDescent="0.25">
      <c r="A32" s="61" t="str">
        <f>'Front Page'!A32</f>
        <v>Student 31</v>
      </c>
      <c r="B32" s="62"/>
      <c r="C32" s="68" t="b">
        <f t="shared" si="0"/>
        <v>0</v>
      </c>
      <c r="D32" s="64"/>
      <c r="E32" s="68" t="b">
        <f t="shared" si="1"/>
        <v>0</v>
      </c>
      <c r="F32" s="69"/>
      <c r="G32" s="68" t="b">
        <f t="shared" si="2"/>
        <v>0</v>
      </c>
      <c r="H32" s="70"/>
      <c r="I32" s="71" t="b">
        <f t="shared" si="3"/>
        <v>0</v>
      </c>
      <c r="J32" s="74" t="str">
        <f t="shared" si="4"/>
        <v/>
      </c>
    </row>
    <row r="33" spans="1:10" x14ac:dyDescent="0.25">
      <c r="A33" s="32" t="str">
        <f>'Front Page'!A33</f>
        <v>Student 32</v>
      </c>
      <c r="B33" s="103"/>
      <c r="C33" s="48" t="b">
        <f t="shared" si="0"/>
        <v>0</v>
      </c>
      <c r="D33" s="104"/>
      <c r="E33" s="48" t="b">
        <f t="shared" si="1"/>
        <v>0</v>
      </c>
      <c r="F33" s="47"/>
      <c r="G33" s="48" t="b">
        <f t="shared" si="2"/>
        <v>0</v>
      </c>
      <c r="H33" s="49"/>
      <c r="I33" s="53" t="b">
        <f t="shared" si="3"/>
        <v>0</v>
      </c>
      <c r="J33" s="73" t="str">
        <f t="shared" si="4"/>
        <v/>
      </c>
    </row>
    <row r="34" spans="1:10" x14ac:dyDescent="0.25">
      <c r="A34" s="61" t="str">
        <f>'Front Page'!A34</f>
        <v>Student 33</v>
      </c>
      <c r="B34" s="62"/>
      <c r="C34" s="68" t="b">
        <f t="shared" si="0"/>
        <v>0</v>
      </c>
      <c r="D34" s="64"/>
      <c r="E34" s="68" t="b">
        <f t="shared" si="1"/>
        <v>0</v>
      </c>
      <c r="F34" s="69"/>
      <c r="G34" s="68" t="b">
        <f t="shared" si="2"/>
        <v>0</v>
      </c>
      <c r="H34" s="70"/>
      <c r="I34" s="71" t="b">
        <f t="shared" si="3"/>
        <v>0</v>
      </c>
      <c r="J34" s="74" t="str">
        <f t="shared" si="4"/>
        <v/>
      </c>
    </row>
    <row r="35" spans="1:10" x14ac:dyDescent="0.25">
      <c r="A35" s="32" t="str">
        <f>'Front Page'!A35</f>
        <v>Student 34</v>
      </c>
      <c r="B35" s="103"/>
      <c r="C35" s="48" t="b">
        <f t="shared" si="0"/>
        <v>0</v>
      </c>
      <c r="D35" s="104"/>
      <c r="E35" s="48" t="b">
        <f t="shared" si="1"/>
        <v>0</v>
      </c>
      <c r="F35" s="47"/>
      <c r="G35" s="48" t="b">
        <f t="shared" si="2"/>
        <v>0</v>
      </c>
      <c r="H35" s="49"/>
      <c r="I35" s="53" t="b">
        <f t="shared" si="3"/>
        <v>0</v>
      </c>
      <c r="J35" s="73" t="str">
        <f t="shared" si="4"/>
        <v/>
      </c>
    </row>
    <row r="36" spans="1:10" x14ac:dyDescent="0.25">
      <c r="A36" s="61" t="str">
        <f>'Front Page'!A36</f>
        <v>Student 35</v>
      </c>
      <c r="B36" s="62"/>
      <c r="C36" s="68" t="b">
        <f t="shared" si="0"/>
        <v>0</v>
      </c>
      <c r="D36" s="64"/>
      <c r="E36" s="68" t="b">
        <f t="shared" si="1"/>
        <v>0</v>
      </c>
      <c r="F36" s="69"/>
      <c r="G36" s="68" t="b">
        <f t="shared" si="2"/>
        <v>0</v>
      </c>
      <c r="H36" s="70"/>
      <c r="I36" s="71" t="b">
        <f t="shared" si="3"/>
        <v>0</v>
      </c>
      <c r="J36" s="74" t="str">
        <f t="shared" si="4"/>
        <v/>
      </c>
    </row>
    <row r="37" spans="1:10" x14ac:dyDescent="0.25">
      <c r="A37" s="32" t="str">
        <f>'Front Page'!A37</f>
        <v>Student 36</v>
      </c>
      <c r="B37" s="103"/>
      <c r="C37" s="48" t="b">
        <f t="shared" si="0"/>
        <v>0</v>
      </c>
      <c r="D37" s="104"/>
      <c r="E37" s="48" t="b">
        <f t="shared" si="1"/>
        <v>0</v>
      </c>
      <c r="F37" s="47"/>
      <c r="G37" s="48" t="b">
        <f t="shared" si="2"/>
        <v>0</v>
      </c>
      <c r="H37" s="49"/>
      <c r="I37" s="53" t="b">
        <f t="shared" si="3"/>
        <v>0</v>
      </c>
      <c r="J37" s="73" t="str">
        <f t="shared" si="4"/>
        <v/>
      </c>
    </row>
    <row r="38" spans="1:10" x14ac:dyDescent="0.25">
      <c r="A38" s="61" t="str">
        <f>'Front Page'!A38</f>
        <v>Student 37</v>
      </c>
      <c r="B38" s="62"/>
      <c r="C38" s="68" t="b">
        <f t="shared" si="0"/>
        <v>0</v>
      </c>
      <c r="D38" s="64"/>
      <c r="E38" s="68" t="b">
        <f t="shared" si="1"/>
        <v>0</v>
      </c>
      <c r="F38" s="69"/>
      <c r="G38" s="68" t="b">
        <f t="shared" si="2"/>
        <v>0</v>
      </c>
      <c r="H38" s="70"/>
      <c r="I38" s="71" t="b">
        <f t="shared" si="3"/>
        <v>0</v>
      </c>
      <c r="J38" s="74" t="str">
        <f t="shared" si="4"/>
        <v/>
      </c>
    </row>
    <row r="39" spans="1:10" x14ac:dyDescent="0.25">
      <c r="A39" s="32" t="str">
        <f>'Front Page'!A39</f>
        <v>Student 38</v>
      </c>
      <c r="B39" s="103"/>
      <c r="C39" s="48" t="b">
        <f t="shared" si="0"/>
        <v>0</v>
      </c>
      <c r="D39" s="104"/>
      <c r="E39" s="48" t="b">
        <f t="shared" si="1"/>
        <v>0</v>
      </c>
      <c r="F39" s="47"/>
      <c r="G39" s="48" t="b">
        <f t="shared" si="2"/>
        <v>0</v>
      </c>
      <c r="H39" s="49"/>
      <c r="I39" s="53" t="b">
        <f t="shared" si="3"/>
        <v>0</v>
      </c>
      <c r="J39" s="73" t="str">
        <f t="shared" si="4"/>
        <v/>
      </c>
    </row>
    <row r="40" spans="1:10" x14ac:dyDescent="0.25">
      <c r="A40" s="61" t="str">
        <f>'Front Page'!A40</f>
        <v>Student 39</v>
      </c>
      <c r="B40" s="62"/>
      <c r="C40" s="68" t="b">
        <f t="shared" si="0"/>
        <v>0</v>
      </c>
      <c r="D40" s="64"/>
      <c r="E40" s="68" t="b">
        <f t="shared" si="1"/>
        <v>0</v>
      </c>
      <c r="F40" s="69"/>
      <c r="G40" s="68" t="b">
        <f t="shared" si="2"/>
        <v>0</v>
      </c>
      <c r="H40" s="70"/>
      <c r="I40" s="71" t="b">
        <f t="shared" si="3"/>
        <v>0</v>
      </c>
      <c r="J40" s="74" t="str">
        <f t="shared" si="4"/>
        <v/>
      </c>
    </row>
    <row r="41" spans="1:10" ht="16.5" thickBot="1" x14ac:dyDescent="0.3">
      <c r="A41" s="33" t="str">
        <f>'Front Page'!A41</f>
        <v>Student 40</v>
      </c>
      <c r="B41" s="105"/>
      <c r="C41" s="51" t="b">
        <f t="shared" si="0"/>
        <v>0</v>
      </c>
      <c r="D41" s="50"/>
      <c r="E41" s="51" t="b">
        <f t="shared" si="1"/>
        <v>0</v>
      </c>
      <c r="F41" s="50"/>
      <c r="G41" s="51" t="b">
        <f t="shared" si="2"/>
        <v>0</v>
      </c>
      <c r="H41" s="52"/>
      <c r="I41" s="54" t="b">
        <f t="shared" si="3"/>
        <v>0</v>
      </c>
      <c r="J41" s="75" t="str">
        <f t="shared" si="4"/>
        <v/>
      </c>
    </row>
    <row r="42" spans="1:10" ht="16.5" thickTop="1" x14ac:dyDescent="0.25"/>
  </sheetData>
  <sheetProtection sheet="1" objects="1" scenarios="1"/>
  <autoFilter ref="A1:J41"/>
  <dataValidations count="4">
    <dataValidation type="list" allowBlank="1" showInputMessage="1" showErrorMessage="1" sqref="B2:B41">
      <formula1>$L$2:$L$6</formula1>
    </dataValidation>
    <dataValidation type="list" allowBlank="1" showInputMessage="1" showErrorMessage="1" sqref="D2:D41">
      <formula1>$M$2:$M$6</formula1>
    </dataValidation>
    <dataValidation type="list" allowBlank="1" showInputMessage="1" showErrorMessage="1" sqref="F2:F41">
      <formula1>$N$2:$N$6</formula1>
    </dataValidation>
    <dataValidation type="list" allowBlank="1" showInputMessage="1" showErrorMessage="1" sqref="H2:H41">
      <formula1>$O$2:$O$6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8" sqref="B8"/>
    </sheetView>
  </sheetViews>
  <sheetFormatPr defaultColWidth="10.875" defaultRowHeight="15.75" x14ac:dyDescent="0.25"/>
  <cols>
    <col min="1" max="1" width="20.625" style="13" customWidth="1"/>
    <col min="2" max="2" width="53.875" style="14" customWidth="1"/>
    <col min="3" max="3" width="10.875" style="13" hidden="1" customWidth="1"/>
    <col min="4" max="4" width="61.5" style="14" bestFit="1" customWidth="1"/>
    <col min="5" max="5" width="10.875" style="13" hidden="1" customWidth="1"/>
    <col min="6" max="6" width="14.375" style="30" customWidth="1"/>
    <col min="7" max="7" width="10.875" style="20" customWidth="1"/>
    <col min="8" max="8" width="53.875" style="19" hidden="1" customWidth="1"/>
    <col min="9" max="9" width="61.5" style="19" hidden="1" customWidth="1"/>
    <col min="10" max="10" width="10.875" style="45"/>
    <col min="11" max="11" width="32.125" style="20" bestFit="1" customWidth="1"/>
    <col min="12" max="12" width="49" style="20" customWidth="1"/>
    <col min="13" max="13" width="100.125" style="20" bestFit="1" customWidth="1"/>
    <col min="14" max="14" width="53.625" style="20" bestFit="1" customWidth="1"/>
    <col min="15" max="28" width="10.875" style="20"/>
    <col min="29" max="16384" width="10.875" style="14"/>
  </cols>
  <sheetData>
    <row r="1" spans="1:28" s="11" customFormat="1" ht="32.1" customHeight="1" thickTop="1" thickBot="1" x14ac:dyDescent="0.3">
      <c r="A1" s="46">
        <v>6.2</v>
      </c>
      <c r="B1" s="55" t="s">
        <v>53</v>
      </c>
      <c r="C1" s="56"/>
      <c r="D1" s="55" t="s">
        <v>54</v>
      </c>
      <c r="E1" s="57"/>
      <c r="F1" s="58" t="s">
        <v>40</v>
      </c>
      <c r="G1" s="16"/>
      <c r="H1" s="15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6.5" thickTop="1" x14ac:dyDescent="0.25">
      <c r="A2" s="61" t="str">
        <f>'Front Page'!A2</f>
        <v>Student 1</v>
      </c>
      <c r="B2" s="62"/>
      <c r="C2" s="63" t="b">
        <f>IF(B2="5 - Clarify myths from facts related to body composition",5, IF(B2="4 - Evaluates the benefits of body composition",4, IF(B2="3 - Able to connect how body composition relates to physical self",3, IF(B2="2 - Shows understanding of what body composition is", 2, IF(B2="1 - Does not understand what body composition is", 1)))))</f>
        <v>0</v>
      </c>
      <c r="D2" s="64"/>
      <c r="E2" s="66" t="b">
        <f>IF(D2="5 - Apply healthy methods to effectively maintain an appropriate weight",5, IF(D2="4 - Categorize a variety of methods to effectively maintain and lose weight",4, IF(D2="3 - Describe healthy and dangerous ways to lose weight",3, IF(D2="2 - Express 3 ways of maintaining a healthy body weight", 2, IF(D2="1 - No understanding of what healthy weight management is", 1)))))</f>
        <v>0</v>
      </c>
      <c r="F2" s="72" t="str">
        <f>IFERROR(AVERAGE(C2, E2), "")</f>
        <v/>
      </c>
      <c r="G2" s="18"/>
      <c r="H2" s="17" t="s">
        <v>55</v>
      </c>
      <c r="I2" s="17" t="s">
        <v>60</v>
      </c>
      <c r="J2" s="43"/>
    </row>
    <row r="3" spans="1:28" x14ac:dyDescent="0.25">
      <c r="A3" s="32" t="str">
        <f>'Front Page'!A3</f>
        <v>Student 2</v>
      </c>
      <c r="B3" s="59"/>
      <c r="C3" s="48" t="b">
        <f t="shared" ref="C3:C41" si="0">IF(B3="5 - Clarify myths from facts related to body composition",5, IF(B3="4 - Evaluates the benefits of body composition",4, IF(B3="3 - Able to connect how body composition relates to physical self",3, IF(B3="2 - Shows understanding of what body composition is", 2, IF(B3="1 - Does not understand what body composition is", 1)))))</f>
        <v>0</v>
      </c>
      <c r="D3" s="47"/>
      <c r="E3" s="53" t="b">
        <f t="shared" ref="E3:E41" si="1">IF(D3="5 - Apply healthy methods to effectively maintain an appropriate weight",5, IF(D3="4 - Categorize a variety of methods to effectively maintain and lose weight",4, IF(D3="3 - Describe healthy and dangerous ways to lose weight",3, IF(D3="2 - Express 3 ways of maintaining a healthy body weight", 2, IF(D3="1 - No understanding of what healthy weight management is", 1)))))</f>
        <v>0</v>
      </c>
      <c r="F3" s="73" t="str">
        <f t="shared" ref="F3:F41" si="2">IFERROR(AVERAGE(C3, E3), "")</f>
        <v/>
      </c>
      <c r="G3" s="18"/>
      <c r="H3" s="17" t="s">
        <v>56</v>
      </c>
      <c r="I3" s="17" t="s">
        <v>61</v>
      </c>
      <c r="J3" s="43"/>
    </row>
    <row r="4" spans="1:28" x14ac:dyDescent="0.25">
      <c r="A4" s="61" t="str">
        <f>'Front Page'!A4</f>
        <v>Student 3</v>
      </c>
      <c r="B4" s="67"/>
      <c r="C4" s="68" t="b">
        <f t="shared" si="0"/>
        <v>0</v>
      </c>
      <c r="D4" s="69"/>
      <c r="E4" s="71" t="b">
        <f t="shared" si="1"/>
        <v>0</v>
      </c>
      <c r="F4" s="74" t="str">
        <f t="shared" si="2"/>
        <v/>
      </c>
      <c r="G4" s="18"/>
      <c r="H4" s="17" t="s">
        <v>57</v>
      </c>
      <c r="I4" s="17" t="s">
        <v>62</v>
      </c>
      <c r="J4" s="43"/>
    </row>
    <row r="5" spans="1:28" x14ac:dyDescent="0.25">
      <c r="A5" s="32" t="str">
        <f>'Front Page'!A5</f>
        <v>Student 4</v>
      </c>
      <c r="B5" s="59"/>
      <c r="C5" s="48" t="b">
        <f t="shared" si="0"/>
        <v>0</v>
      </c>
      <c r="D5" s="47"/>
      <c r="E5" s="53" t="b">
        <f t="shared" si="1"/>
        <v>0</v>
      </c>
      <c r="F5" s="73" t="str">
        <f t="shared" si="2"/>
        <v/>
      </c>
      <c r="G5" s="18"/>
      <c r="H5" s="17" t="s">
        <v>58</v>
      </c>
      <c r="I5" s="17" t="s">
        <v>63</v>
      </c>
      <c r="J5" s="43"/>
    </row>
    <row r="6" spans="1:28" x14ac:dyDescent="0.25">
      <c r="A6" s="61" t="str">
        <f>'Front Page'!A6</f>
        <v>Student 5</v>
      </c>
      <c r="B6" s="67"/>
      <c r="C6" s="68" t="b">
        <f t="shared" si="0"/>
        <v>0</v>
      </c>
      <c r="D6" s="69"/>
      <c r="E6" s="71" t="b">
        <f t="shared" si="1"/>
        <v>0</v>
      </c>
      <c r="F6" s="74" t="str">
        <f t="shared" si="2"/>
        <v/>
      </c>
      <c r="G6" s="18"/>
      <c r="H6" s="17" t="s">
        <v>59</v>
      </c>
      <c r="I6" s="17" t="s">
        <v>64</v>
      </c>
      <c r="J6" s="43"/>
    </row>
    <row r="7" spans="1:28" x14ac:dyDescent="0.25">
      <c r="A7" s="32" t="str">
        <f>'Front Page'!A7</f>
        <v>Student 6</v>
      </c>
      <c r="B7" s="59"/>
      <c r="C7" s="48" t="b">
        <f t="shared" si="0"/>
        <v>0</v>
      </c>
      <c r="D7" s="47"/>
      <c r="E7" s="53" t="b">
        <f t="shared" si="1"/>
        <v>0</v>
      </c>
      <c r="F7" s="73" t="str">
        <f t="shared" si="2"/>
        <v/>
      </c>
      <c r="G7" s="18"/>
      <c r="H7" s="17"/>
      <c r="I7" s="17"/>
      <c r="J7" s="43"/>
    </row>
    <row r="8" spans="1:28" x14ac:dyDescent="0.25">
      <c r="A8" s="61" t="str">
        <f>'Front Page'!A8</f>
        <v>Student 7</v>
      </c>
      <c r="B8" s="67"/>
      <c r="C8" s="68" t="b">
        <f t="shared" si="0"/>
        <v>0</v>
      </c>
      <c r="D8" s="69"/>
      <c r="E8" s="71" t="b">
        <f t="shared" si="1"/>
        <v>0</v>
      </c>
      <c r="F8" s="74" t="str">
        <f t="shared" si="2"/>
        <v/>
      </c>
      <c r="G8" s="18"/>
      <c r="H8" s="17"/>
      <c r="I8" s="17"/>
      <c r="J8" s="43"/>
    </row>
    <row r="9" spans="1:28" x14ac:dyDescent="0.25">
      <c r="A9" s="32" t="str">
        <f>'Front Page'!A9</f>
        <v>Student 8</v>
      </c>
      <c r="B9" s="59"/>
      <c r="C9" s="48" t="b">
        <f t="shared" si="0"/>
        <v>0</v>
      </c>
      <c r="D9" s="47"/>
      <c r="E9" s="53" t="b">
        <f t="shared" si="1"/>
        <v>0</v>
      </c>
      <c r="F9" s="73" t="str">
        <f t="shared" si="2"/>
        <v/>
      </c>
      <c r="G9" s="18"/>
      <c r="H9" s="17"/>
      <c r="I9" s="17"/>
      <c r="J9" s="43"/>
    </row>
    <row r="10" spans="1:28" x14ac:dyDescent="0.25">
      <c r="A10" s="61" t="str">
        <f>'Front Page'!A10</f>
        <v>Student 9</v>
      </c>
      <c r="B10" s="67"/>
      <c r="C10" s="68" t="b">
        <f t="shared" si="0"/>
        <v>0</v>
      </c>
      <c r="D10" s="69"/>
      <c r="E10" s="71" t="b">
        <f t="shared" si="1"/>
        <v>0</v>
      </c>
      <c r="F10" s="74" t="str">
        <f t="shared" si="2"/>
        <v/>
      </c>
      <c r="G10" s="18"/>
      <c r="H10" s="17"/>
      <c r="I10" s="17"/>
      <c r="J10" s="43"/>
    </row>
    <row r="11" spans="1:28" x14ac:dyDescent="0.25">
      <c r="A11" s="32" t="str">
        <f>'Front Page'!A11</f>
        <v>Student 10</v>
      </c>
      <c r="B11" s="59"/>
      <c r="C11" s="48" t="b">
        <f t="shared" si="0"/>
        <v>0</v>
      </c>
      <c r="D11" s="47"/>
      <c r="E11" s="53" t="b">
        <f t="shared" si="1"/>
        <v>0</v>
      </c>
      <c r="F11" s="73" t="str">
        <f t="shared" si="2"/>
        <v/>
      </c>
      <c r="G11" s="18"/>
      <c r="H11" s="17"/>
      <c r="I11" s="17"/>
      <c r="J11" s="43"/>
    </row>
    <row r="12" spans="1:28" x14ac:dyDescent="0.25">
      <c r="A12" s="61" t="str">
        <f>'Front Page'!A12</f>
        <v>Student 11</v>
      </c>
      <c r="B12" s="67"/>
      <c r="C12" s="68" t="b">
        <f t="shared" si="0"/>
        <v>0</v>
      </c>
      <c r="D12" s="69"/>
      <c r="E12" s="71" t="b">
        <f t="shared" si="1"/>
        <v>0</v>
      </c>
      <c r="F12" s="74" t="str">
        <f t="shared" si="2"/>
        <v/>
      </c>
      <c r="G12" s="18"/>
      <c r="H12" s="17"/>
      <c r="I12" s="17"/>
      <c r="J12" s="43"/>
    </row>
    <row r="13" spans="1:28" x14ac:dyDescent="0.25">
      <c r="A13" s="32" t="str">
        <f>'Front Page'!A13</f>
        <v>Student 12</v>
      </c>
      <c r="B13" s="59"/>
      <c r="C13" s="48" t="b">
        <f t="shared" si="0"/>
        <v>0</v>
      </c>
      <c r="D13" s="47"/>
      <c r="E13" s="53" t="b">
        <f t="shared" si="1"/>
        <v>0</v>
      </c>
      <c r="F13" s="73" t="str">
        <f t="shared" si="2"/>
        <v/>
      </c>
      <c r="G13" s="18"/>
      <c r="H13" s="17"/>
      <c r="I13" s="17"/>
      <c r="J13" s="43"/>
    </row>
    <row r="14" spans="1:28" x14ac:dyDescent="0.25">
      <c r="A14" s="61" t="str">
        <f>'Front Page'!A14</f>
        <v>Student 13</v>
      </c>
      <c r="B14" s="67"/>
      <c r="C14" s="68" t="b">
        <f t="shared" si="0"/>
        <v>0</v>
      </c>
      <c r="D14" s="69"/>
      <c r="E14" s="71" t="b">
        <f t="shared" si="1"/>
        <v>0</v>
      </c>
      <c r="F14" s="74" t="str">
        <f t="shared" si="2"/>
        <v/>
      </c>
      <c r="G14" s="18"/>
      <c r="H14" s="17"/>
      <c r="I14" s="17"/>
      <c r="J14" s="43"/>
    </row>
    <row r="15" spans="1:28" x14ac:dyDescent="0.25">
      <c r="A15" s="32" t="str">
        <f>'Front Page'!A15</f>
        <v>Student 14</v>
      </c>
      <c r="B15" s="59"/>
      <c r="C15" s="48" t="b">
        <f t="shared" si="0"/>
        <v>0</v>
      </c>
      <c r="D15" s="47"/>
      <c r="E15" s="53" t="b">
        <f t="shared" si="1"/>
        <v>0</v>
      </c>
      <c r="F15" s="73" t="str">
        <f t="shared" si="2"/>
        <v/>
      </c>
      <c r="G15" s="18"/>
      <c r="H15" s="17"/>
      <c r="I15" s="17"/>
      <c r="J15" s="43"/>
    </row>
    <row r="16" spans="1:28" x14ac:dyDescent="0.25">
      <c r="A16" s="61" t="str">
        <f>'Front Page'!A16</f>
        <v>Student 15</v>
      </c>
      <c r="B16" s="67"/>
      <c r="C16" s="68" t="b">
        <f t="shared" si="0"/>
        <v>0</v>
      </c>
      <c r="D16" s="69"/>
      <c r="E16" s="71" t="b">
        <f t="shared" si="1"/>
        <v>0</v>
      </c>
      <c r="F16" s="74" t="str">
        <f t="shared" si="2"/>
        <v/>
      </c>
      <c r="G16" s="18"/>
      <c r="H16" s="17"/>
      <c r="I16" s="17"/>
      <c r="J16" s="43"/>
    </row>
    <row r="17" spans="1:10" s="14" customFormat="1" x14ac:dyDescent="0.25">
      <c r="A17" s="32" t="str">
        <f>'Front Page'!A17</f>
        <v>Student 16</v>
      </c>
      <c r="B17" s="59"/>
      <c r="C17" s="48" t="b">
        <f t="shared" si="0"/>
        <v>0</v>
      </c>
      <c r="D17" s="47"/>
      <c r="E17" s="53" t="b">
        <f t="shared" si="1"/>
        <v>0</v>
      </c>
      <c r="F17" s="73" t="str">
        <f t="shared" si="2"/>
        <v/>
      </c>
      <c r="G17" s="18"/>
      <c r="H17" s="17"/>
      <c r="I17" s="17"/>
      <c r="J17" s="43"/>
    </row>
    <row r="18" spans="1:10" s="14" customFormat="1" x14ac:dyDescent="0.25">
      <c r="A18" s="61" t="str">
        <f>'Front Page'!A18</f>
        <v>Student 17</v>
      </c>
      <c r="B18" s="67"/>
      <c r="C18" s="68" t="b">
        <f t="shared" si="0"/>
        <v>0</v>
      </c>
      <c r="D18" s="69"/>
      <c r="E18" s="71" t="b">
        <f t="shared" si="1"/>
        <v>0</v>
      </c>
      <c r="F18" s="74" t="str">
        <f t="shared" si="2"/>
        <v/>
      </c>
      <c r="G18" s="18"/>
      <c r="H18" s="17"/>
      <c r="I18" s="17"/>
      <c r="J18" s="43"/>
    </row>
    <row r="19" spans="1:10" s="14" customFormat="1" x14ac:dyDescent="0.25">
      <c r="A19" s="32" t="str">
        <f>'Front Page'!A19</f>
        <v>Student 18</v>
      </c>
      <c r="B19" s="59"/>
      <c r="C19" s="48" t="b">
        <f t="shared" si="0"/>
        <v>0</v>
      </c>
      <c r="D19" s="47"/>
      <c r="E19" s="53" t="b">
        <f t="shared" si="1"/>
        <v>0</v>
      </c>
      <c r="F19" s="73" t="str">
        <f t="shared" si="2"/>
        <v/>
      </c>
      <c r="G19" s="18"/>
      <c r="H19" s="17"/>
      <c r="I19" s="17"/>
      <c r="J19" s="43"/>
    </row>
    <row r="20" spans="1:10" s="14" customFormat="1" x14ac:dyDescent="0.25">
      <c r="A20" s="61" t="str">
        <f>'Front Page'!A20</f>
        <v>Student 19</v>
      </c>
      <c r="B20" s="67"/>
      <c r="C20" s="68" t="b">
        <f t="shared" si="0"/>
        <v>0</v>
      </c>
      <c r="D20" s="69"/>
      <c r="E20" s="71" t="b">
        <f t="shared" si="1"/>
        <v>0</v>
      </c>
      <c r="F20" s="74" t="str">
        <f t="shared" si="2"/>
        <v/>
      </c>
      <c r="G20" s="18"/>
      <c r="H20" s="17"/>
      <c r="I20" s="17"/>
      <c r="J20" s="43"/>
    </row>
    <row r="21" spans="1:10" s="14" customFormat="1" x14ac:dyDescent="0.25">
      <c r="A21" s="32" t="str">
        <f>'Front Page'!A21</f>
        <v>Student 20</v>
      </c>
      <c r="B21" s="59"/>
      <c r="C21" s="48" t="b">
        <f t="shared" si="0"/>
        <v>0</v>
      </c>
      <c r="D21" s="47"/>
      <c r="E21" s="53" t="b">
        <f t="shared" si="1"/>
        <v>0</v>
      </c>
      <c r="F21" s="73" t="str">
        <f t="shared" si="2"/>
        <v/>
      </c>
      <c r="G21" s="18"/>
      <c r="H21" s="17"/>
      <c r="I21" s="17"/>
      <c r="J21" s="43"/>
    </row>
    <row r="22" spans="1:10" s="14" customFormat="1" x14ac:dyDescent="0.25">
      <c r="A22" s="61" t="str">
        <f>'Front Page'!A22</f>
        <v>Student 21</v>
      </c>
      <c r="B22" s="67"/>
      <c r="C22" s="68" t="b">
        <f t="shared" si="0"/>
        <v>0</v>
      </c>
      <c r="D22" s="69"/>
      <c r="E22" s="71" t="b">
        <f t="shared" si="1"/>
        <v>0</v>
      </c>
      <c r="F22" s="74" t="str">
        <f t="shared" si="2"/>
        <v/>
      </c>
      <c r="G22" s="18"/>
      <c r="H22" s="17"/>
      <c r="I22" s="17"/>
      <c r="J22" s="43"/>
    </row>
    <row r="23" spans="1:10" s="14" customFormat="1" x14ac:dyDescent="0.25">
      <c r="A23" s="32" t="str">
        <f>'Front Page'!A23</f>
        <v>Student 22</v>
      </c>
      <c r="B23" s="59"/>
      <c r="C23" s="48" t="b">
        <f t="shared" si="0"/>
        <v>0</v>
      </c>
      <c r="D23" s="47"/>
      <c r="E23" s="53" t="b">
        <f t="shared" si="1"/>
        <v>0</v>
      </c>
      <c r="F23" s="73" t="str">
        <f t="shared" si="2"/>
        <v/>
      </c>
      <c r="G23" s="18"/>
      <c r="H23" s="17"/>
      <c r="I23" s="17"/>
      <c r="J23" s="43"/>
    </row>
    <row r="24" spans="1:10" s="14" customFormat="1" x14ac:dyDescent="0.25">
      <c r="A24" s="61" t="str">
        <f>'Front Page'!A24</f>
        <v>Student 23</v>
      </c>
      <c r="B24" s="67"/>
      <c r="C24" s="68" t="b">
        <f t="shared" si="0"/>
        <v>0</v>
      </c>
      <c r="D24" s="69"/>
      <c r="E24" s="71" t="b">
        <f t="shared" si="1"/>
        <v>0</v>
      </c>
      <c r="F24" s="74" t="str">
        <f t="shared" si="2"/>
        <v/>
      </c>
      <c r="G24" s="18"/>
      <c r="H24" s="17"/>
      <c r="I24" s="17"/>
      <c r="J24" s="43"/>
    </row>
    <row r="25" spans="1:10" s="14" customFormat="1" x14ac:dyDescent="0.25">
      <c r="A25" s="32" t="str">
        <f>'Front Page'!A25</f>
        <v>Student 24</v>
      </c>
      <c r="B25" s="59"/>
      <c r="C25" s="48" t="b">
        <f t="shared" si="0"/>
        <v>0</v>
      </c>
      <c r="D25" s="47"/>
      <c r="E25" s="53" t="b">
        <f t="shared" si="1"/>
        <v>0</v>
      </c>
      <c r="F25" s="73" t="str">
        <f t="shared" si="2"/>
        <v/>
      </c>
      <c r="G25" s="18"/>
      <c r="H25" s="17"/>
      <c r="I25" s="17"/>
      <c r="J25" s="43"/>
    </row>
    <row r="26" spans="1:10" s="14" customFormat="1" x14ac:dyDescent="0.25">
      <c r="A26" s="61" t="str">
        <f>'Front Page'!A26</f>
        <v>Student 25</v>
      </c>
      <c r="B26" s="67"/>
      <c r="C26" s="68" t="b">
        <f t="shared" si="0"/>
        <v>0</v>
      </c>
      <c r="D26" s="69"/>
      <c r="E26" s="71" t="b">
        <f t="shared" si="1"/>
        <v>0</v>
      </c>
      <c r="F26" s="74" t="str">
        <f t="shared" si="2"/>
        <v/>
      </c>
      <c r="G26" s="18"/>
      <c r="H26" s="17"/>
      <c r="I26" s="17"/>
      <c r="J26" s="43"/>
    </row>
    <row r="27" spans="1:10" s="14" customFormat="1" x14ac:dyDescent="0.25">
      <c r="A27" s="32" t="str">
        <f>'Front Page'!A27</f>
        <v>Student 26</v>
      </c>
      <c r="B27" s="59"/>
      <c r="C27" s="48" t="b">
        <f t="shared" si="0"/>
        <v>0</v>
      </c>
      <c r="D27" s="47"/>
      <c r="E27" s="53" t="b">
        <f t="shared" si="1"/>
        <v>0</v>
      </c>
      <c r="F27" s="73" t="str">
        <f t="shared" si="2"/>
        <v/>
      </c>
      <c r="G27" s="18"/>
      <c r="H27" s="17"/>
      <c r="I27" s="17"/>
      <c r="J27" s="43"/>
    </row>
    <row r="28" spans="1:10" s="14" customFormat="1" x14ac:dyDescent="0.25">
      <c r="A28" s="61" t="str">
        <f>'Front Page'!A28</f>
        <v>Student 27</v>
      </c>
      <c r="B28" s="67"/>
      <c r="C28" s="68" t="b">
        <f t="shared" si="0"/>
        <v>0</v>
      </c>
      <c r="D28" s="69"/>
      <c r="E28" s="71" t="b">
        <f t="shared" si="1"/>
        <v>0</v>
      </c>
      <c r="F28" s="74" t="str">
        <f t="shared" si="2"/>
        <v/>
      </c>
      <c r="G28" s="18"/>
      <c r="H28" s="17"/>
      <c r="I28" s="17"/>
      <c r="J28" s="43"/>
    </row>
    <row r="29" spans="1:10" s="14" customFormat="1" x14ac:dyDescent="0.25">
      <c r="A29" s="32" t="str">
        <f>'Front Page'!A29</f>
        <v>Student 28</v>
      </c>
      <c r="B29" s="59"/>
      <c r="C29" s="48" t="b">
        <f t="shared" si="0"/>
        <v>0</v>
      </c>
      <c r="D29" s="47"/>
      <c r="E29" s="53" t="b">
        <f t="shared" si="1"/>
        <v>0</v>
      </c>
      <c r="F29" s="73" t="str">
        <f t="shared" si="2"/>
        <v/>
      </c>
      <c r="G29" s="18"/>
      <c r="H29" s="17"/>
      <c r="I29" s="17"/>
      <c r="J29" s="43"/>
    </row>
    <row r="30" spans="1:10" s="14" customFormat="1" x14ac:dyDescent="0.25">
      <c r="A30" s="61" t="str">
        <f>'Front Page'!A30</f>
        <v>Student 29</v>
      </c>
      <c r="B30" s="67"/>
      <c r="C30" s="68" t="b">
        <f t="shared" si="0"/>
        <v>0</v>
      </c>
      <c r="D30" s="69"/>
      <c r="E30" s="71" t="b">
        <f t="shared" si="1"/>
        <v>0</v>
      </c>
      <c r="F30" s="74" t="str">
        <f t="shared" si="2"/>
        <v/>
      </c>
      <c r="G30" s="18"/>
      <c r="H30" s="17"/>
      <c r="I30" s="17"/>
      <c r="J30" s="43"/>
    </row>
    <row r="31" spans="1:10" s="14" customFormat="1" x14ac:dyDescent="0.25">
      <c r="A31" s="32" t="str">
        <f>'Front Page'!A31</f>
        <v>Student 30</v>
      </c>
      <c r="B31" s="59"/>
      <c r="C31" s="48" t="b">
        <f t="shared" si="0"/>
        <v>0</v>
      </c>
      <c r="D31" s="47"/>
      <c r="E31" s="53" t="b">
        <f t="shared" si="1"/>
        <v>0</v>
      </c>
      <c r="F31" s="73" t="str">
        <f t="shared" si="2"/>
        <v/>
      </c>
      <c r="G31" s="18"/>
      <c r="H31" s="17"/>
      <c r="I31" s="17"/>
      <c r="J31" s="43"/>
    </row>
    <row r="32" spans="1:10" s="14" customFormat="1" x14ac:dyDescent="0.25">
      <c r="A32" s="61" t="str">
        <f>'Front Page'!A32</f>
        <v>Student 31</v>
      </c>
      <c r="B32" s="67"/>
      <c r="C32" s="68" t="b">
        <f t="shared" si="0"/>
        <v>0</v>
      </c>
      <c r="D32" s="69"/>
      <c r="E32" s="71" t="b">
        <f t="shared" si="1"/>
        <v>0</v>
      </c>
      <c r="F32" s="74" t="str">
        <f t="shared" si="2"/>
        <v/>
      </c>
      <c r="G32" s="18"/>
      <c r="H32" s="17"/>
      <c r="I32" s="17"/>
      <c r="J32" s="43"/>
    </row>
    <row r="33" spans="1:10" s="14" customFormat="1" x14ac:dyDescent="0.25">
      <c r="A33" s="32" t="str">
        <f>'Front Page'!A33</f>
        <v>Student 32</v>
      </c>
      <c r="B33" s="59"/>
      <c r="C33" s="48" t="b">
        <f t="shared" si="0"/>
        <v>0</v>
      </c>
      <c r="D33" s="47"/>
      <c r="E33" s="53" t="b">
        <f t="shared" si="1"/>
        <v>0</v>
      </c>
      <c r="F33" s="73" t="str">
        <f t="shared" si="2"/>
        <v/>
      </c>
      <c r="G33" s="18"/>
      <c r="H33" s="17"/>
      <c r="I33" s="17"/>
      <c r="J33" s="43"/>
    </row>
    <row r="34" spans="1:10" s="14" customFormat="1" x14ac:dyDescent="0.25">
      <c r="A34" s="61" t="str">
        <f>'Front Page'!A34</f>
        <v>Student 33</v>
      </c>
      <c r="B34" s="67"/>
      <c r="C34" s="68" t="b">
        <f t="shared" si="0"/>
        <v>0</v>
      </c>
      <c r="D34" s="69"/>
      <c r="E34" s="71" t="b">
        <f t="shared" si="1"/>
        <v>0</v>
      </c>
      <c r="F34" s="74" t="str">
        <f t="shared" si="2"/>
        <v/>
      </c>
      <c r="G34" s="18"/>
      <c r="H34" s="17"/>
      <c r="I34" s="17"/>
      <c r="J34" s="43"/>
    </row>
    <row r="35" spans="1:10" s="14" customFormat="1" x14ac:dyDescent="0.25">
      <c r="A35" s="32" t="str">
        <f>'Front Page'!A35</f>
        <v>Student 34</v>
      </c>
      <c r="B35" s="59"/>
      <c r="C35" s="48" t="b">
        <f t="shared" si="0"/>
        <v>0</v>
      </c>
      <c r="D35" s="47"/>
      <c r="E35" s="53" t="b">
        <f t="shared" si="1"/>
        <v>0</v>
      </c>
      <c r="F35" s="73" t="str">
        <f t="shared" si="2"/>
        <v/>
      </c>
      <c r="G35" s="18"/>
      <c r="H35" s="17"/>
      <c r="I35" s="17"/>
      <c r="J35" s="43"/>
    </row>
    <row r="36" spans="1:10" s="14" customFormat="1" x14ac:dyDescent="0.25">
      <c r="A36" s="61" t="str">
        <f>'Front Page'!A36</f>
        <v>Student 35</v>
      </c>
      <c r="B36" s="67"/>
      <c r="C36" s="68" t="b">
        <f t="shared" si="0"/>
        <v>0</v>
      </c>
      <c r="D36" s="69"/>
      <c r="E36" s="71" t="b">
        <f t="shared" si="1"/>
        <v>0</v>
      </c>
      <c r="F36" s="74" t="str">
        <f t="shared" si="2"/>
        <v/>
      </c>
      <c r="G36" s="18"/>
      <c r="H36" s="17"/>
      <c r="I36" s="17"/>
      <c r="J36" s="43"/>
    </row>
    <row r="37" spans="1:10" s="14" customFormat="1" x14ac:dyDescent="0.25">
      <c r="A37" s="32" t="str">
        <f>'Front Page'!A37</f>
        <v>Student 36</v>
      </c>
      <c r="B37" s="59"/>
      <c r="C37" s="48" t="b">
        <f t="shared" si="0"/>
        <v>0</v>
      </c>
      <c r="D37" s="47"/>
      <c r="E37" s="53" t="b">
        <f t="shared" si="1"/>
        <v>0</v>
      </c>
      <c r="F37" s="73" t="str">
        <f t="shared" si="2"/>
        <v/>
      </c>
      <c r="G37" s="18"/>
      <c r="H37" s="17"/>
      <c r="I37" s="17"/>
      <c r="J37" s="43"/>
    </row>
    <row r="38" spans="1:10" s="14" customFormat="1" x14ac:dyDescent="0.25">
      <c r="A38" s="61" t="str">
        <f>'Front Page'!A38</f>
        <v>Student 37</v>
      </c>
      <c r="B38" s="67"/>
      <c r="C38" s="68" t="b">
        <f t="shared" si="0"/>
        <v>0</v>
      </c>
      <c r="D38" s="69"/>
      <c r="E38" s="71" t="b">
        <f t="shared" si="1"/>
        <v>0</v>
      </c>
      <c r="F38" s="74" t="str">
        <f t="shared" si="2"/>
        <v/>
      </c>
      <c r="G38" s="18"/>
      <c r="H38" s="17"/>
      <c r="I38" s="17"/>
      <c r="J38" s="43"/>
    </row>
    <row r="39" spans="1:10" s="14" customFormat="1" x14ac:dyDescent="0.25">
      <c r="A39" s="32" t="str">
        <f>'Front Page'!A39</f>
        <v>Student 38</v>
      </c>
      <c r="B39" s="59"/>
      <c r="C39" s="48" t="b">
        <f t="shared" si="0"/>
        <v>0</v>
      </c>
      <c r="D39" s="47"/>
      <c r="E39" s="53" t="b">
        <f t="shared" si="1"/>
        <v>0</v>
      </c>
      <c r="F39" s="73" t="str">
        <f t="shared" si="2"/>
        <v/>
      </c>
      <c r="G39" s="18"/>
      <c r="H39" s="17"/>
      <c r="I39" s="17"/>
      <c r="J39" s="43"/>
    </row>
    <row r="40" spans="1:10" s="14" customFormat="1" x14ac:dyDescent="0.25">
      <c r="A40" s="61" t="str">
        <f>'Front Page'!A40</f>
        <v>Student 39</v>
      </c>
      <c r="B40" s="67"/>
      <c r="C40" s="68" t="b">
        <f t="shared" si="0"/>
        <v>0</v>
      </c>
      <c r="D40" s="69"/>
      <c r="E40" s="71" t="b">
        <f t="shared" si="1"/>
        <v>0</v>
      </c>
      <c r="F40" s="74" t="str">
        <f t="shared" si="2"/>
        <v/>
      </c>
      <c r="G40" s="18"/>
      <c r="H40" s="17"/>
      <c r="I40" s="17"/>
      <c r="J40" s="43"/>
    </row>
    <row r="41" spans="1:10" s="14" customFormat="1" ht="16.5" thickBot="1" x14ac:dyDescent="0.3">
      <c r="A41" s="33" t="str">
        <f>'Front Page'!A41</f>
        <v>Student 40</v>
      </c>
      <c r="B41" s="60"/>
      <c r="C41" s="51" t="b">
        <f t="shared" si="0"/>
        <v>0</v>
      </c>
      <c r="D41" s="50"/>
      <c r="E41" s="54" t="b">
        <f t="shared" si="1"/>
        <v>0</v>
      </c>
      <c r="F41" s="75" t="str">
        <f t="shared" si="2"/>
        <v/>
      </c>
      <c r="G41" s="18"/>
      <c r="H41" s="17"/>
      <c r="I41" s="17"/>
      <c r="J41" s="43"/>
    </row>
    <row r="42" spans="1:10" ht="16.5" thickTop="1" x14ac:dyDescent="0.25"/>
  </sheetData>
  <sheetProtection sheet="1" objects="1" scenarios="1"/>
  <dataValidations count="2">
    <dataValidation type="list" allowBlank="1" showInputMessage="1" showErrorMessage="1" sqref="B2:B41">
      <formula1>$H$2:$H$6</formula1>
    </dataValidation>
    <dataValidation type="list" allowBlank="1" showInputMessage="1" showErrorMessage="1" sqref="D2:D41">
      <formula1>$I$2:$I$6</formula1>
    </dataValidation>
  </dataValidations>
  <pageMargins left="0.7" right="0.7" top="0.75" bottom="0.75" header="0.3" footer="0.3"/>
  <ignoredErrors>
    <ignoredError sqref="F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0" sqref="B20"/>
    </sheetView>
  </sheetViews>
  <sheetFormatPr defaultColWidth="10.875" defaultRowHeight="15.75" x14ac:dyDescent="0.25"/>
  <cols>
    <col min="1" max="1" width="20.625" style="13" customWidth="1"/>
    <col min="2" max="2" width="32.375" style="14" bestFit="1" customWidth="1"/>
    <col min="3" max="3" width="10.875" style="13" hidden="1" customWidth="1"/>
    <col min="4" max="4" width="54.625" style="14" bestFit="1" customWidth="1"/>
    <col min="5" max="5" width="10.875" style="13" hidden="1" customWidth="1"/>
    <col min="6" max="6" width="41.125" style="14" bestFit="1" customWidth="1"/>
    <col min="7" max="7" width="10.875" style="21" hidden="1" customWidth="1"/>
    <col min="8" max="8" width="14.375" style="28" customWidth="1"/>
    <col min="9" max="9" width="32.375" style="25" hidden="1" customWidth="1"/>
    <col min="10" max="10" width="54.625" style="25" hidden="1" customWidth="1"/>
    <col min="11" max="11" width="41.125" style="25" hidden="1" customWidth="1"/>
    <col min="12" max="12" width="49" style="79" customWidth="1"/>
    <col min="13" max="13" width="100.125" style="79" bestFit="1" customWidth="1"/>
    <col min="14" max="14" width="53.625" style="79" bestFit="1" customWidth="1"/>
    <col min="15" max="17" width="10.875" style="79"/>
    <col min="18" max="28" width="10.875" style="20"/>
    <col min="29" max="16384" width="10.875" style="14"/>
  </cols>
  <sheetData>
    <row r="1" spans="1:28" s="11" customFormat="1" ht="32.1" customHeight="1" thickTop="1" thickBot="1" x14ac:dyDescent="0.3">
      <c r="A1" s="46">
        <v>6.3</v>
      </c>
      <c r="B1" s="55" t="s">
        <v>77</v>
      </c>
      <c r="C1" s="56"/>
      <c r="D1" s="55" t="s">
        <v>78</v>
      </c>
      <c r="E1" s="56"/>
      <c r="F1" s="55" t="s">
        <v>79</v>
      </c>
      <c r="G1" s="57"/>
      <c r="H1" s="58" t="s">
        <v>40</v>
      </c>
      <c r="I1" s="22"/>
      <c r="J1" s="22"/>
      <c r="K1" s="22"/>
      <c r="L1" s="76"/>
      <c r="M1" s="76"/>
      <c r="N1" s="76"/>
      <c r="O1" s="76"/>
      <c r="P1" s="76"/>
      <c r="Q1" s="7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6.5" thickTop="1" x14ac:dyDescent="0.25">
      <c r="A2" s="61" t="str">
        <f>'Front Page'!A2</f>
        <v>Student 1</v>
      </c>
      <c r="B2" s="62"/>
      <c r="C2" s="63" t="b">
        <f>IF(B2="5 - Can identify 5 major muscle groups",5, IF(B2="4 - Can identify 4 major muscle groups",4, IF(B2="3 - Can identify 3 major muscle groups",3, IF(B2="2 - Can identify 2 major muscle groups", 2, IF(B2="1 - Unable to identify any muscles", 1)))))</f>
        <v>0</v>
      </c>
      <c r="D2" s="64"/>
      <c r="E2" s="63" t="b">
        <f>IF(D2="5 - Discuss and implement exercises to develop muscular strength",5, IF(D2="4 - Identify 4 strategies to improve muscular strength",4, IF(D2="3 - Identify 3 strategies to improve muscular strength",3, IF(D2="2 - Identify 2 strategies to improve muscular strength", 2, IF(D2="1 - Unable to identify any strategies to improve muscular strength", 1)))))</f>
        <v>0</v>
      </c>
      <c r="F2" s="83"/>
      <c r="G2" s="66" t="b">
        <f>IF(F2="5 - Correctly uses at least 5 exercises in routine",5, IF(F2="4 - Correctly uses at least 4 exercises in routine",4, IF(F2="3 - Correctly uses at least 3 exercises in routine",3, IF(F2="2 - Correctly uses at least 2 exercises in routine", 2, IF(F2="1 - Cannot correctly identify any safety guidelines", 1)))))</f>
        <v>0</v>
      </c>
      <c r="H2" s="72" t="str">
        <f>IFERROR(AVERAGE(C2, E2, G2), "")</f>
        <v/>
      </c>
      <c r="I2" s="23" t="s">
        <v>80</v>
      </c>
      <c r="J2" s="24" t="s">
        <v>88</v>
      </c>
      <c r="K2" s="25" t="s">
        <v>90</v>
      </c>
    </row>
    <row r="3" spans="1:28" x14ac:dyDescent="0.25">
      <c r="A3" s="32" t="str">
        <f>'Front Page'!A3</f>
        <v>Student 2</v>
      </c>
      <c r="B3" s="59"/>
      <c r="C3" s="48" t="b">
        <f t="shared" ref="C3:C41" si="0">IF(B3="5 - Can identify 5 major muscle groups",5, IF(B3="4 - Can identify 4 major muscle groups",4, IF(B3="3 - Can identify 3 major muscle groups",3, IF(B3="2 - Can identify 2 major muscle groups", 2, IF(B3="1 - Unable to identify any muscles", 1)))))</f>
        <v>0</v>
      </c>
      <c r="D3" s="47"/>
      <c r="E3" s="48" t="b">
        <f t="shared" ref="E3:E41" si="1">IF(D3="5 - Discuss and implement exercises to develop muscular strength",5, IF(D3="4 - Identify 4 strategies to improve muscular strength",4, IF(D3="3 - Identify 3 strategies to improve muscular strength",3, IF(D3="2 - Identify 2 strategies to improve muscular strength", 2, IF(D3="1 - Unable to identify any strategies to improve muscular strength", 1)))))</f>
        <v>0</v>
      </c>
      <c r="F3" s="81"/>
      <c r="G3" s="53" t="b">
        <f t="shared" ref="G3:G41" si="2">IF(F3="5 - Correctly uses at least 5 exercises in routine",5, IF(F3="4 - Correctly uses at least 4 exercises in routine",4, IF(F3="3 - Correctly uses at least 3 exercises in routine",3, IF(F3="2 - Correctly uses at least 2 exercises in routine", 2, IF(F3="1 - Cannot correctly identify any safety guidelines", 1)))))</f>
        <v>0</v>
      </c>
      <c r="H3" s="73" t="str">
        <f>IFERROR(AVERAGE(C3, E3, G3), "")</f>
        <v/>
      </c>
      <c r="I3" s="23" t="s">
        <v>81</v>
      </c>
      <c r="J3" s="24" t="s">
        <v>89</v>
      </c>
      <c r="K3" s="25" t="s">
        <v>91</v>
      </c>
    </row>
    <row r="4" spans="1:28" x14ac:dyDescent="0.25">
      <c r="A4" s="61" t="str">
        <f>'Front Page'!A4</f>
        <v>Student 3</v>
      </c>
      <c r="B4" s="67"/>
      <c r="C4" s="68" t="b">
        <f t="shared" si="0"/>
        <v>0</v>
      </c>
      <c r="D4" s="69"/>
      <c r="E4" s="68" t="b">
        <f t="shared" si="1"/>
        <v>0</v>
      </c>
      <c r="F4" s="84"/>
      <c r="G4" s="71" t="b">
        <f t="shared" si="2"/>
        <v>0</v>
      </c>
      <c r="H4" s="74" t="str">
        <f t="shared" ref="H4:H41" si="3">IFERROR(AVERAGE(C4, E4, G4), "")</f>
        <v/>
      </c>
      <c r="I4" s="23" t="s">
        <v>85</v>
      </c>
      <c r="J4" s="24" t="s">
        <v>82</v>
      </c>
      <c r="K4" s="25" t="s">
        <v>92</v>
      </c>
    </row>
    <row r="5" spans="1:28" x14ac:dyDescent="0.25">
      <c r="A5" s="32" t="str">
        <f>'Front Page'!A5</f>
        <v>Student 4</v>
      </c>
      <c r="B5" s="59"/>
      <c r="C5" s="48" t="b">
        <f t="shared" si="0"/>
        <v>0</v>
      </c>
      <c r="D5" s="47"/>
      <c r="E5" s="48" t="b">
        <f t="shared" si="1"/>
        <v>0</v>
      </c>
      <c r="F5" s="81"/>
      <c r="G5" s="53" t="b">
        <f t="shared" si="2"/>
        <v>0</v>
      </c>
      <c r="H5" s="73" t="str">
        <f t="shared" si="3"/>
        <v/>
      </c>
      <c r="I5" s="23" t="s">
        <v>86</v>
      </c>
      <c r="J5" s="24" t="s">
        <v>83</v>
      </c>
      <c r="K5" s="25" t="s">
        <v>93</v>
      </c>
    </row>
    <row r="6" spans="1:28" x14ac:dyDescent="0.25">
      <c r="A6" s="61" t="str">
        <f>'Front Page'!A6</f>
        <v>Student 5</v>
      </c>
      <c r="B6" s="67"/>
      <c r="C6" s="68" t="b">
        <f t="shared" si="0"/>
        <v>0</v>
      </c>
      <c r="D6" s="69"/>
      <c r="E6" s="68" t="b">
        <f t="shared" si="1"/>
        <v>0</v>
      </c>
      <c r="F6" s="84"/>
      <c r="G6" s="71" t="b">
        <f t="shared" si="2"/>
        <v>0</v>
      </c>
      <c r="H6" s="74" t="str">
        <f t="shared" si="3"/>
        <v/>
      </c>
      <c r="I6" s="23" t="s">
        <v>87</v>
      </c>
      <c r="J6" s="24" t="s">
        <v>84</v>
      </c>
      <c r="K6" s="25" t="s">
        <v>94</v>
      </c>
    </row>
    <row r="7" spans="1:28" x14ac:dyDescent="0.25">
      <c r="A7" s="32" t="str">
        <f>'Front Page'!A7</f>
        <v>Student 6</v>
      </c>
      <c r="B7" s="59"/>
      <c r="C7" s="48" t="b">
        <f t="shared" si="0"/>
        <v>0</v>
      </c>
      <c r="D7" s="47"/>
      <c r="E7" s="48" t="b">
        <f t="shared" si="1"/>
        <v>0</v>
      </c>
      <c r="F7" s="81"/>
      <c r="G7" s="53" t="b">
        <f t="shared" si="2"/>
        <v>0</v>
      </c>
      <c r="H7" s="73" t="str">
        <f t="shared" si="3"/>
        <v/>
      </c>
      <c r="I7" s="23"/>
      <c r="J7" s="24"/>
    </row>
    <row r="8" spans="1:28" x14ac:dyDescent="0.25">
      <c r="A8" s="61" t="str">
        <f>'Front Page'!A8</f>
        <v>Student 7</v>
      </c>
      <c r="B8" s="67"/>
      <c r="C8" s="68" t="b">
        <f t="shared" si="0"/>
        <v>0</v>
      </c>
      <c r="D8" s="69"/>
      <c r="E8" s="68" t="b">
        <f t="shared" si="1"/>
        <v>0</v>
      </c>
      <c r="F8" s="84"/>
      <c r="G8" s="71" t="b">
        <f t="shared" si="2"/>
        <v>0</v>
      </c>
      <c r="H8" s="74" t="str">
        <f t="shared" si="3"/>
        <v/>
      </c>
      <c r="I8" s="23"/>
      <c r="J8" s="24"/>
    </row>
    <row r="9" spans="1:28" x14ac:dyDescent="0.25">
      <c r="A9" s="32" t="str">
        <f>'Front Page'!A9</f>
        <v>Student 8</v>
      </c>
      <c r="B9" s="59"/>
      <c r="C9" s="48" t="b">
        <f t="shared" si="0"/>
        <v>0</v>
      </c>
      <c r="D9" s="47"/>
      <c r="E9" s="48" t="b">
        <f t="shared" si="1"/>
        <v>0</v>
      </c>
      <c r="F9" s="81"/>
      <c r="G9" s="53" t="b">
        <f t="shared" si="2"/>
        <v>0</v>
      </c>
      <c r="H9" s="73" t="str">
        <f t="shared" si="3"/>
        <v/>
      </c>
      <c r="I9" s="23"/>
      <c r="J9" s="24"/>
    </row>
    <row r="10" spans="1:28" x14ac:dyDescent="0.25">
      <c r="A10" s="61" t="str">
        <f>'Front Page'!A10</f>
        <v>Student 9</v>
      </c>
      <c r="B10" s="67"/>
      <c r="C10" s="68" t="b">
        <f t="shared" si="0"/>
        <v>0</v>
      </c>
      <c r="D10" s="69"/>
      <c r="E10" s="68" t="b">
        <f t="shared" si="1"/>
        <v>0</v>
      </c>
      <c r="F10" s="84"/>
      <c r="G10" s="71" t="b">
        <f t="shared" si="2"/>
        <v>0</v>
      </c>
      <c r="H10" s="74" t="str">
        <f t="shared" si="3"/>
        <v/>
      </c>
      <c r="I10" s="23"/>
      <c r="J10" s="24"/>
    </row>
    <row r="11" spans="1:28" x14ac:dyDescent="0.25">
      <c r="A11" s="32" t="str">
        <f>'Front Page'!A11</f>
        <v>Student 10</v>
      </c>
      <c r="B11" s="59"/>
      <c r="C11" s="48" t="b">
        <f t="shared" si="0"/>
        <v>0</v>
      </c>
      <c r="D11" s="47"/>
      <c r="E11" s="48" t="b">
        <f t="shared" si="1"/>
        <v>0</v>
      </c>
      <c r="F11" s="81"/>
      <c r="G11" s="53" t="b">
        <f t="shared" si="2"/>
        <v>0</v>
      </c>
      <c r="H11" s="73" t="str">
        <f t="shared" si="3"/>
        <v/>
      </c>
      <c r="I11" s="23"/>
      <c r="J11" s="24"/>
    </row>
    <row r="12" spans="1:28" x14ac:dyDescent="0.25">
      <c r="A12" s="61" t="str">
        <f>'Front Page'!A12</f>
        <v>Student 11</v>
      </c>
      <c r="B12" s="67"/>
      <c r="C12" s="68" t="b">
        <f t="shared" si="0"/>
        <v>0</v>
      </c>
      <c r="D12" s="69"/>
      <c r="E12" s="68" t="b">
        <f t="shared" si="1"/>
        <v>0</v>
      </c>
      <c r="F12" s="84"/>
      <c r="G12" s="71" t="b">
        <f t="shared" si="2"/>
        <v>0</v>
      </c>
      <c r="H12" s="74" t="str">
        <f t="shared" si="3"/>
        <v/>
      </c>
      <c r="I12" s="23"/>
      <c r="J12" s="24"/>
    </row>
    <row r="13" spans="1:28" x14ac:dyDescent="0.25">
      <c r="A13" s="32" t="str">
        <f>'Front Page'!A13</f>
        <v>Student 12</v>
      </c>
      <c r="B13" s="59"/>
      <c r="C13" s="48" t="b">
        <f t="shared" si="0"/>
        <v>0</v>
      </c>
      <c r="D13" s="47"/>
      <c r="E13" s="48" t="b">
        <f t="shared" si="1"/>
        <v>0</v>
      </c>
      <c r="F13" s="81"/>
      <c r="G13" s="53" t="b">
        <f t="shared" si="2"/>
        <v>0</v>
      </c>
      <c r="H13" s="73" t="str">
        <f t="shared" si="3"/>
        <v/>
      </c>
      <c r="I13" s="23"/>
      <c r="J13" s="24"/>
    </row>
    <row r="14" spans="1:28" x14ac:dyDescent="0.25">
      <c r="A14" s="61" t="str">
        <f>'Front Page'!A14</f>
        <v>Student 13</v>
      </c>
      <c r="B14" s="67"/>
      <c r="C14" s="68" t="b">
        <f t="shared" si="0"/>
        <v>0</v>
      </c>
      <c r="D14" s="69"/>
      <c r="E14" s="68" t="b">
        <f t="shared" si="1"/>
        <v>0</v>
      </c>
      <c r="F14" s="84"/>
      <c r="G14" s="71" t="b">
        <f t="shared" si="2"/>
        <v>0</v>
      </c>
      <c r="H14" s="74" t="str">
        <f t="shared" si="3"/>
        <v/>
      </c>
      <c r="I14" s="23"/>
      <c r="J14" s="24"/>
    </row>
    <row r="15" spans="1:28" x14ac:dyDescent="0.25">
      <c r="A15" s="32" t="str">
        <f>'Front Page'!A15</f>
        <v>Student 14</v>
      </c>
      <c r="B15" s="59"/>
      <c r="C15" s="48" t="b">
        <f t="shared" si="0"/>
        <v>0</v>
      </c>
      <c r="D15" s="47"/>
      <c r="E15" s="48" t="b">
        <f t="shared" si="1"/>
        <v>0</v>
      </c>
      <c r="F15" s="81"/>
      <c r="G15" s="53" t="b">
        <f t="shared" si="2"/>
        <v>0</v>
      </c>
      <c r="H15" s="73" t="str">
        <f t="shared" si="3"/>
        <v/>
      </c>
      <c r="I15" s="23"/>
      <c r="J15" s="24"/>
    </row>
    <row r="16" spans="1:28" x14ac:dyDescent="0.25">
      <c r="A16" s="61" t="str">
        <f>'Front Page'!A16</f>
        <v>Student 15</v>
      </c>
      <c r="B16" s="67"/>
      <c r="C16" s="68" t="b">
        <f t="shared" si="0"/>
        <v>0</v>
      </c>
      <c r="D16" s="69"/>
      <c r="E16" s="68" t="b">
        <f t="shared" si="1"/>
        <v>0</v>
      </c>
      <c r="F16" s="84"/>
      <c r="G16" s="71" t="b">
        <f t="shared" si="2"/>
        <v>0</v>
      </c>
      <c r="H16" s="74" t="str">
        <f t="shared" si="3"/>
        <v/>
      </c>
      <c r="I16" s="23"/>
      <c r="J16" s="24"/>
    </row>
    <row r="17" spans="1:17" s="14" customFormat="1" x14ac:dyDescent="0.25">
      <c r="A17" s="32" t="str">
        <f>'Front Page'!A17</f>
        <v>Student 16</v>
      </c>
      <c r="B17" s="59"/>
      <c r="C17" s="48" t="b">
        <f t="shared" si="0"/>
        <v>0</v>
      </c>
      <c r="D17" s="47"/>
      <c r="E17" s="48" t="b">
        <f t="shared" si="1"/>
        <v>0</v>
      </c>
      <c r="F17" s="81"/>
      <c r="G17" s="53" t="b">
        <f t="shared" si="2"/>
        <v>0</v>
      </c>
      <c r="H17" s="73" t="str">
        <f t="shared" si="3"/>
        <v/>
      </c>
      <c r="I17" s="23"/>
      <c r="J17" s="24"/>
      <c r="K17" s="26"/>
      <c r="L17" s="80"/>
      <c r="M17" s="80"/>
      <c r="N17" s="80"/>
      <c r="O17" s="80"/>
      <c r="P17" s="80"/>
      <c r="Q17" s="80"/>
    </row>
    <row r="18" spans="1:17" s="14" customFormat="1" x14ac:dyDescent="0.25">
      <c r="A18" s="61" t="str">
        <f>'Front Page'!A18</f>
        <v>Student 17</v>
      </c>
      <c r="B18" s="67"/>
      <c r="C18" s="68" t="b">
        <f t="shared" si="0"/>
        <v>0</v>
      </c>
      <c r="D18" s="69"/>
      <c r="E18" s="68" t="b">
        <f t="shared" si="1"/>
        <v>0</v>
      </c>
      <c r="F18" s="84"/>
      <c r="G18" s="71" t="b">
        <f t="shared" si="2"/>
        <v>0</v>
      </c>
      <c r="H18" s="74" t="str">
        <f t="shared" si="3"/>
        <v/>
      </c>
      <c r="I18" s="23"/>
      <c r="J18" s="24"/>
      <c r="K18" s="26"/>
      <c r="L18" s="80"/>
      <c r="M18" s="80"/>
      <c r="N18" s="80"/>
      <c r="O18" s="80"/>
      <c r="P18" s="80"/>
      <c r="Q18" s="80"/>
    </row>
    <row r="19" spans="1:17" s="14" customFormat="1" x14ac:dyDescent="0.25">
      <c r="A19" s="32" t="str">
        <f>'Front Page'!A19</f>
        <v>Student 18</v>
      </c>
      <c r="B19" s="59"/>
      <c r="C19" s="48" t="b">
        <f t="shared" si="0"/>
        <v>0</v>
      </c>
      <c r="D19" s="47"/>
      <c r="E19" s="48" t="b">
        <f t="shared" si="1"/>
        <v>0</v>
      </c>
      <c r="F19" s="81"/>
      <c r="G19" s="53" t="b">
        <f t="shared" si="2"/>
        <v>0</v>
      </c>
      <c r="H19" s="73" t="str">
        <f t="shared" si="3"/>
        <v/>
      </c>
      <c r="I19" s="23"/>
      <c r="J19" s="24"/>
      <c r="K19" s="26"/>
      <c r="L19" s="80"/>
      <c r="M19" s="80"/>
      <c r="N19" s="80"/>
      <c r="O19" s="80"/>
      <c r="P19" s="80"/>
      <c r="Q19" s="80"/>
    </row>
    <row r="20" spans="1:17" s="14" customFormat="1" x14ac:dyDescent="0.25">
      <c r="A20" s="61" t="str">
        <f>'Front Page'!A20</f>
        <v>Student 19</v>
      </c>
      <c r="B20" s="67"/>
      <c r="C20" s="68" t="b">
        <f t="shared" si="0"/>
        <v>0</v>
      </c>
      <c r="D20" s="69"/>
      <c r="E20" s="68" t="b">
        <f t="shared" si="1"/>
        <v>0</v>
      </c>
      <c r="F20" s="84"/>
      <c r="G20" s="71" t="b">
        <f t="shared" si="2"/>
        <v>0</v>
      </c>
      <c r="H20" s="74" t="str">
        <f t="shared" si="3"/>
        <v/>
      </c>
      <c r="I20" s="23"/>
      <c r="J20" s="24"/>
      <c r="K20" s="26"/>
      <c r="L20" s="80"/>
      <c r="M20" s="80"/>
      <c r="N20" s="80"/>
      <c r="O20" s="80"/>
      <c r="P20" s="80"/>
      <c r="Q20" s="80"/>
    </row>
    <row r="21" spans="1:17" s="14" customFormat="1" x14ac:dyDescent="0.25">
      <c r="A21" s="32" t="str">
        <f>'Front Page'!A21</f>
        <v>Student 20</v>
      </c>
      <c r="B21" s="59"/>
      <c r="C21" s="48" t="b">
        <f t="shared" si="0"/>
        <v>0</v>
      </c>
      <c r="D21" s="47"/>
      <c r="E21" s="48" t="b">
        <f t="shared" si="1"/>
        <v>0</v>
      </c>
      <c r="F21" s="81"/>
      <c r="G21" s="53" t="b">
        <f t="shared" si="2"/>
        <v>0</v>
      </c>
      <c r="H21" s="73" t="str">
        <f t="shared" si="3"/>
        <v/>
      </c>
      <c r="I21" s="23"/>
      <c r="J21" s="24"/>
      <c r="K21" s="26"/>
      <c r="L21" s="80"/>
      <c r="M21" s="80"/>
      <c r="N21" s="80"/>
      <c r="O21" s="80"/>
      <c r="P21" s="80"/>
      <c r="Q21" s="80"/>
    </row>
    <row r="22" spans="1:17" s="14" customFormat="1" x14ac:dyDescent="0.25">
      <c r="A22" s="61" t="str">
        <f>'Front Page'!A22</f>
        <v>Student 21</v>
      </c>
      <c r="B22" s="67"/>
      <c r="C22" s="68" t="b">
        <f t="shared" si="0"/>
        <v>0</v>
      </c>
      <c r="D22" s="69"/>
      <c r="E22" s="68" t="b">
        <f t="shared" si="1"/>
        <v>0</v>
      </c>
      <c r="F22" s="84"/>
      <c r="G22" s="71" t="b">
        <f t="shared" si="2"/>
        <v>0</v>
      </c>
      <c r="H22" s="74" t="str">
        <f t="shared" si="3"/>
        <v/>
      </c>
      <c r="I22" s="23"/>
      <c r="J22" s="24"/>
      <c r="K22" s="26"/>
      <c r="L22" s="80"/>
      <c r="M22" s="80"/>
      <c r="N22" s="80"/>
      <c r="O22" s="80"/>
      <c r="P22" s="80"/>
      <c r="Q22" s="80"/>
    </row>
    <row r="23" spans="1:17" s="14" customFormat="1" x14ac:dyDescent="0.25">
      <c r="A23" s="32" t="str">
        <f>'Front Page'!A23</f>
        <v>Student 22</v>
      </c>
      <c r="B23" s="59"/>
      <c r="C23" s="48" t="b">
        <f t="shared" si="0"/>
        <v>0</v>
      </c>
      <c r="D23" s="47"/>
      <c r="E23" s="48" t="b">
        <f t="shared" si="1"/>
        <v>0</v>
      </c>
      <c r="F23" s="81"/>
      <c r="G23" s="53" t="b">
        <f t="shared" si="2"/>
        <v>0</v>
      </c>
      <c r="H23" s="73" t="str">
        <f t="shared" si="3"/>
        <v/>
      </c>
      <c r="I23" s="23"/>
      <c r="J23" s="24"/>
      <c r="K23" s="26"/>
      <c r="L23" s="80"/>
      <c r="M23" s="80"/>
      <c r="N23" s="80"/>
      <c r="O23" s="80"/>
      <c r="P23" s="80"/>
      <c r="Q23" s="80"/>
    </row>
    <row r="24" spans="1:17" s="14" customFormat="1" x14ac:dyDescent="0.25">
      <c r="A24" s="61" t="str">
        <f>'Front Page'!A24</f>
        <v>Student 23</v>
      </c>
      <c r="B24" s="67"/>
      <c r="C24" s="68" t="b">
        <f t="shared" si="0"/>
        <v>0</v>
      </c>
      <c r="D24" s="69"/>
      <c r="E24" s="68" t="b">
        <f t="shared" si="1"/>
        <v>0</v>
      </c>
      <c r="F24" s="84"/>
      <c r="G24" s="71" t="b">
        <f t="shared" si="2"/>
        <v>0</v>
      </c>
      <c r="H24" s="74" t="str">
        <f t="shared" si="3"/>
        <v/>
      </c>
      <c r="I24" s="23"/>
      <c r="J24" s="24"/>
      <c r="K24" s="26"/>
      <c r="L24" s="80"/>
      <c r="M24" s="80"/>
      <c r="N24" s="80"/>
      <c r="O24" s="80"/>
      <c r="P24" s="80"/>
      <c r="Q24" s="80"/>
    </row>
    <row r="25" spans="1:17" s="14" customFormat="1" x14ac:dyDescent="0.25">
      <c r="A25" s="32" t="str">
        <f>'Front Page'!A25</f>
        <v>Student 24</v>
      </c>
      <c r="B25" s="59"/>
      <c r="C25" s="48" t="b">
        <f t="shared" si="0"/>
        <v>0</v>
      </c>
      <c r="D25" s="47"/>
      <c r="E25" s="48" t="b">
        <f t="shared" si="1"/>
        <v>0</v>
      </c>
      <c r="F25" s="81"/>
      <c r="G25" s="53" t="b">
        <f t="shared" si="2"/>
        <v>0</v>
      </c>
      <c r="H25" s="73" t="str">
        <f t="shared" si="3"/>
        <v/>
      </c>
      <c r="I25" s="23"/>
      <c r="J25" s="24"/>
      <c r="K25" s="26"/>
      <c r="L25" s="80"/>
      <c r="M25" s="80"/>
      <c r="N25" s="80"/>
      <c r="O25" s="80"/>
      <c r="P25" s="80"/>
      <c r="Q25" s="80"/>
    </row>
    <row r="26" spans="1:17" s="14" customFormat="1" x14ac:dyDescent="0.25">
      <c r="A26" s="61" t="str">
        <f>'Front Page'!A26</f>
        <v>Student 25</v>
      </c>
      <c r="B26" s="67"/>
      <c r="C26" s="68" t="b">
        <f t="shared" si="0"/>
        <v>0</v>
      </c>
      <c r="D26" s="69"/>
      <c r="E26" s="68" t="b">
        <f t="shared" si="1"/>
        <v>0</v>
      </c>
      <c r="F26" s="84"/>
      <c r="G26" s="71" t="b">
        <f t="shared" si="2"/>
        <v>0</v>
      </c>
      <c r="H26" s="74" t="str">
        <f t="shared" si="3"/>
        <v/>
      </c>
      <c r="I26" s="23"/>
      <c r="J26" s="24"/>
      <c r="K26" s="26"/>
      <c r="L26" s="80"/>
      <c r="M26" s="80"/>
      <c r="N26" s="80"/>
      <c r="O26" s="80"/>
      <c r="P26" s="80"/>
      <c r="Q26" s="80"/>
    </row>
    <row r="27" spans="1:17" s="14" customFormat="1" x14ac:dyDescent="0.25">
      <c r="A27" s="32" t="str">
        <f>'Front Page'!A27</f>
        <v>Student 26</v>
      </c>
      <c r="B27" s="59"/>
      <c r="C27" s="48" t="b">
        <f t="shared" si="0"/>
        <v>0</v>
      </c>
      <c r="D27" s="47"/>
      <c r="E27" s="48" t="b">
        <f t="shared" si="1"/>
        <v>0</v>
      </c>
      <c r="F27" s="81"/>
      <c r="G27" s="53" t="b">
        <f t="shared" si="2"/>
        <v>0</v>
      </c>
      <c r="H27" s="73" t="str">
        <f t="shared" si="3"/>
        <v/>
      </c>
      <c r="I27" s="23"/>
      <c r="J27" s="24"/>
      <c r="K27" s="26"/>
      <c r="L27" s="80"/>
      <c r="M27" s="80"/>
      <c r="N27" s="80"/>
      <c r="O27" s="80"/>
      <c r="P27" s="80"/>
      <c r="Q27" s="80"/>
    </row>
    <row r="28" spans="1:17" s="14" customFormat="1" x14ac:dyDescent="0.25">
      <c r="A28" s="61" t="str">
        <f>'Front Page'!A28</f>
        <v>Student 27</v>
      </c>
      <c r="B28" s="67"/>
      <c r="C28" s="68" t="b">
        <f t="shared" si="0"/>
        <v>0</v>
      </c>
      <c r="D28" s="69"/>
      <c r="E28" s="68" t="b">
        <f t="shared" si="1"/>
        <v>0</v>
      </c>
      <c r="F28" s="84"/>
      <c r="G28" s="71" t="b">
        <f t="shared" si="2"/>
        <v>0</v>
      </c>
      <c r="H28" s="74" t="str">
        <f t="shared" si="3"/>
        <v/>
      </c>
      <c r="I28" s="23"/>
      <c r="J28" s="24"/>
      <c r="K28" s="26"/>
      <c r="L28" s="80"/>
      <c r="M28" s="80"/>
      <c r="N28" s="80"/>
      <c r="O28" s="80"/>
      <c r="P28" s="80"/>
      <c r="Q28" s="80"/>
    </row>
    <row r="29" spans="1:17" s="14" customFormat="1" x14ac:dyDescent="0.25">
      <c r="A29" s="32" t="str">
        <f>'Front Page'!A29</f>
        <v>Student 28</v>
      </c>
      <c r="B29" s="59"/>
      <c r="C29" s="48" t="b">
        <f t="shared" si="0"/>
        <v>0</v>
      </c>
      <c r="D29" s="47"/>
      <c r="E29" s="48" t="b">
        <f t="shared" si="1"/>
        <v>0</v>
      </c>
      <c r="F29" s="81"/>
      <c r="G29" s="53" t="b">
        <f t="shared" si="2"/>
        <v>0</v>
      </c>
      <c r="H29" s="73" t="str">
        <f t="shared" si="3"/>
        <v/>
      </c>
      <c r="I29" s="23"/>
      <c r="J29" s="24"/>
      <c r="K29" s="26"/>
      <c r="L29" s="80"/>
      <c r="M29" s="80"/>
      <c r="N29" s="80"/>
      <c r="O29" s="80"/>
      <c r="P29" s="80"/>
      <c r="Q29" s="80"/>
    </row>
    <row r="30" spans="1:17" s="14" customFormat="1" x14ac:dyDescent="0.25">
      <c r="A30" s="61" t="str">
        <f>'Front Page'!A30</f>
        <v>Student 29</v>
      </c>
      <c r="B30" s="67"/>
      <c r="C30" s="68" t="b">
        <f t="shared" si="0"/>
        <v>0</v>
      </c>
      <c r="D30" s="69"/>
      <c r="E30" s="68" t="b">
        <f t="shared" si="1"/>
        <v>0</v>
      </c>
      <c r="F30" s="84"/>
      <c r="G30" s="71" t="b">
        <f t="shared" si="2"/>
        <v>0</v>
      </c>
      <c r="H30" s="74" t="str">
        <f t="shared" si="3"/>
        <v/>
      </c>
      <c r="I30" s="23"/>
      <c r="J30" s="24"/>
      <c r="K30" s="26"/>
      <c r="L30" s="80"/>
      <c r="M30" s="80"/>
      <c r="N30" s="80"/>
      <c r="O30" s="80"/>
      <c r="P30" s="80"/>
      <c r="Q30" s="80"/>
    </row>
    <row r="31" spans="1:17" s="14" customFormat="1" x14ac:dyDescent="0.25">
      <c r="A31" s="32" t="str">
        <f>'Front Page'!A31</f>
        <v>Student 30</v>
      </c>
      <c r="B31" s="59"/>
      <c r="C31" s="48" t="b">
        <f t="shared" si="0"/>
        <v>0</v>
      </c>
      <c r="D31" s="47"/>
      <c r="E31" s="48" t="b">
        <f t="shared" si="1"/>
        <v>0</v>
      </c>
      <c r="F31" s="81"/>
      <c r="G31" s="53" t="b">
        <f t="shared" si="2"/>
        <v>0</v>
      </c>
      <c r="H31" s="73" t="str">
        <f t="shared" si="3"/>
        <v/>
      </c>
      <c r="I31" s="23"/>
      <c r="J31" s="24"/>
      <c r="K31" s="26"/>
      <c r="L31" s="80"/>
      <c r="M31" s="80"/>
      <c r="N31" s="80"/>
      <c r="O31" s="80"/>
      <c r="P31" s="80"/>
      <c r="Q31" s="80"/>
    </row>
    <row r="32" spans="1:17" s="14" customFormat="1" x14ac:dyDescent="0.25">
      <c r="A32" s="61" t="str">
        <f>'Front Page'!A32</f>
        <v>Student 31</v>
      </c>
      <c r="B32" s="67"/>
      <c r="C32" s="68" t="b">
        <f t="shared" si="0"/>
        <v>0</v>
      </c>
      <c r="D32" s="69"/>
      <c r="E32" s="68" t="b">
        <f t="shared" si="1"/>
        <v>0</v>
      </c>
      <c r="F32" s="84"/>
      <c r="G32" s="71" t="b">
        <f t="shared" si="2"/>
        <v>0</v>
      </c>
      <c r="H32" s="74" t="str">
        <f t="shared" si="3"/>
        <v/>
      </c>
      <c r="I32" s="23"/>
      <c r="J32" s="24"/>
      <c r="K32" s="26"/>
      <c r="L32" s="80"/>
      <c r="M32" s="80"/>
      <c r="N32" s="80"/>
      <c r="O32" s="80"/>
      <c r="P32" s="80"/>
      <c r="Q32" s="80"/>
    </row>
    <row r="33" spans="1:17" s="14" customFormat="1" x14ac:dyDescent="0.25">
      <c r="A33" s="32" t="str">
        <f>'Front Page'!A33</f>
        <v>Student 32</v>
      </c>
      <c r="B33" s="59"/>
      <c r="C33" s="48" t="b">
        <f t="shared" si="0"/>
        <v>0</v>
      </c>
      <c r="D33" s="47"/>
      <c r="E33" s="48" t="b">
        <f t="shared" si="1"/>
        <v>0</v>
      </c>
      <c r="F33" s="81"/>
      <c r="G33" s="53" t="b">
        <f t="shared" si="2"/>
        <v>0</v>
      </c>
      <c r="H33" s="73" t="str">
        <f t="shared" si="3"/>
        <v/>
      </c>
      <c r="I33" s="23"/>
      <c r="J33" s="24"/>
      <c r="K33" s="26"/>
      <c r="L33" s="80"/>
      <c r="M33" s="80"/>
      <c r="N33" s="80"/>
      <c r="O33" s="80"/>
      <c r="P33" s="80"/>
      <c r="Q33" s="80"/>
    </row>
    <row r="34" spans="1:17" s="14" customFormat="1" x14ac:dyDescent="0.25">
      <c r="A34" s="61" t="str">
        <f>'Front Page'!A34</f>
        <v>Student 33</v>
      </c>
      <c r="B34" s="67"/>
      <c r="C34" s="68" t="b">
        <f t="shared" si="0"/>
        <v>0</v>
      </c>
      <c r="D34" s="69"/>
      <c r="E34" s="68" t="b">
        <f t="shared" si="1"/>
        <v>0</v>
      </c>
      <c r="F34" s="84"/>
      <c r="G34" s="71" t="b">
        <f t="shared" si="2"/>
        <v>0</v>
      </c>
      <c r="H34" s="74" t="str">
        <f t="shared" si="3"/>
        <v/>
      </c>
      <c r="I34" s="23"/>
      <c r="J34" s="24"/>
      <c r="K34" s="26"/>
      <c r="L34" s="80"/>
      <c r="M34" s="80"/>
      <c r="N34" s="80"/>
      <c r="O34" s="80"/>
      <c r="P34" s="80"/>
      <c r="Q34" s="80"/>
    </row>
    <row r="35" spans="1:17" s="14" customFormat="1" x14ac:dyDescent="0.25">
      <c r="A35" s="32" t="str">
        <f>'Front Page'!A35</f>
        <v>Student 34</v>
      </c>
      <c r="B35" s="59"/>
      <c r="C35" s="48" t="b">
        <f t="shared" si="0"/>
        <v>0</v>
      </c>
      <c r="D35" s="47"/>
      <c r="E35" s="48" t="b">
        <f t="shared" si="1"/>
        <v>0</v>
      </c>
      <c r="F35" s="81"/>
      <c r="G35" s="53" t="b">
        <f t="shared" si="2"/>
        <v>0</v>
      </c>
      <c r="H35" s="73" t="str">
        <f t="shared" si="3"/>
        <v/>
      </c>
      <c r="I35" s="23"/>
      <c r="J35" s="24"/>
      <c r="K35" s="26"/>
      <c r="L35" s="80"/>
      <c r="M35" s="80"/>
      <c r="N35" s="80"/>
      <c r="O35" s="80"/>
      <c r="P35" s="80"/>
      <c r="Q35" s="80"/>
    </row>
    <row r="36" spans="1:17" s="14" customFormat="1" x14ac:dyDescent="0.25">
      <c r="A36" s="61" t="str">
        <f>'Front Page'!A36</f>
        <v>Student 35</v>
      </c>
      <c r="B36" s="67"/>
      <c r="C36" s="68" t="b">
        <f t="shared" si="0"/>
        <v>0</v>
      </c>
      <c r="D36" s="69"/>
      <c r="E36" s="68" t="b">
        <f t="shared" si="1"/>
        <v>0</v>
      </c>
      <c r="F36" s="84"/>
      <c r="G36" s="71" t="b">
        <f t="shared" si="2"/>
        <v>0</v>
      </c>
      <c r="H36" s="74" t="str">
        <f t="shared" si="3"/>
        <v/>
      </c>
      <c r="I36" s="23"/>
      <c r="J36" s="24"/>
      <c r="K36" s="26"/>
      <c r="L36" s="80"/>
      <c r="M36" s="80"/>
      <c r="N36" s="80"/>
      <c r="O36" s="80"/>
      <c r="P36" s="80"/>
      <c r="Q36" s="80"/>
    </row>
    <row r="37" spans="1:17" s="14" customFormat="1" x14ac:dyDescent="0.25">
      <c r="A37" s="32" t="str">
        <f>'Front Page'!A37</f>
        <v>Student 36</v>
      </c>
      <c r="B37" s="59"/>
      <c r="C37" s="48" t="b">
        <f t="shared" si="0"/>
        <v>0</v>
      </c>
      <c r="D37" s="47"/>
      <c r="E37" s="48" t="b">
        <f t="shared" si="1"/>
        <v>0</v>
      </c>
      <c r="F37" s="81"/>
      <c r="G37" s="53" t="b">
        <f t="shared" si="2"/>
        <v>0</v>
      </c>
      <c r="H37" s="73" t="str">
        <f t="shared" si="3"/>
        <v/>
      </c>
      <c r="I37" s="23"/>
      <c r="J37" s="24"/>
      <c r="K37" s="26"/>
      <c r="L37" s="80"/>
      <c r="M37" s="80"/>
      <c r="N37" s="80"/>
      <c r="O37" s="80"/>
      <c r="P37" s="80"/>
      <c r="Q37" s="80"/>
    </row>
    <row r="38" spans="1:17" s="14" customFormat="1" x14ac:dyDescent="0.25">
      <c r="A38" s="61" t="str">
        <f>'Front Page'!A38</f>
        <v>Student 37</v>
      </c>
      <c r="B38" s="67"/>
      <c r="C38" s="68" t="b">
        <f t="shared" si="0"/>
        <v>0</v>
      </c>
      <c r="D38" s="69"/>
      <c r="E38" s="68" t="b">
        <f t="shared" si="1"/>
        <v>0</v>
      </c>
      <c r="F38" s="84"/>
      <c r="G38" s="71" t="b">
        <f t="shared" si="2"/>
        <v>0</v>
      </c>
      <c r="H38" s="74" t="str">
        <f t="shared" si="3"/>
        <v/>
      </c>
      <c r="I38" s="23"/>
      <c r="J38" s="24"/>
      <c r="K38" s="26"/>
      <c r="L38" s="80"/>
      <c r="M38" s="80"/>
      <c r="N38" s="80"/>
      <c r="O38" s="80"/>
      <c r="P38" s="80"/>
      <c r="Q38" s="80"/>
    </row>
    <row r="39" spans="1:17" s="14" customFormat="1" x14ac:dyDescent="0.25">
      <c r="A39" s="32" t="str">
        <f>'Front Page'!A39</f>
        <v>Student 38</v>
      </c>
      <c r="B39" s="59"/>
      <c r="C39" s="48" t="b">
        <f t="shared" si="0"/>
        <v>0</v>
      </c>
      <c r="D39" s="47"/>
      <c r="E39" s="48" t="b">
        <f t="shared" si="1"/>
        <v>0</v>
      </c>
      <c r="F39" s="81"/>
      <c r="G39" s="53" t="b">
        <f t="shared" si="2"/>
        <v>0</v>
      </c>
      <c r="H39" s="73" t="str">
        <f t="shared" si="3"/>
        <v/>
      </c>
      <c r="I39" s="23"/>
      <c r="J39" s="24"/>
      <c r="K39" s="26"/>
      <c r="L39" s="80"/>
      <c r="M39" s="80"/>
      <c r="N39" s="80"/>
      <c r="O39" s="80"/>
      <c r="P39" s="80"/>
      <c r="Q39" s="80"/>
    </row>
    <row r="40" spans="1:17" s="14" customFormat="1" x14ac:dyDescent="0.25">
      <c r="A40" s="61" t="str">
        <f>'Front Page'!A40</f>
        <v>Student 39</v>
      </c>
      <c r="B40" s="67"/>
      <c r="C40" s="68" t="b">
        <f t="shared" si="0"/>
        <v>0</v>
      </c>
      <c r="D40" s="69"/>
      <c r="E40" s="68" t="b">
        <f t="shared" si="1"/>
        <v>0</v>
      </c>
      <c r="F40" s="84"/>
      <c r="G40" s="71" t="b">
        <f t="shared" si="2"/>
        <v>0</v>
      </c>
      <c r="H40" s="74" t="str">
        <f t="shared" si="3"/>
        <v/>
      </c>
      <c r="I40" s="23"/>
      <c r="J40" s="24"/>
      <c r="K40" s="26"/>
      <c r="L40" s="80"/>
      <c r="M40" s="80"/>
      <c r="N40" s="80"/>
      <c r="O40" s="80"/>
      <c r="P40" s="80"/>
      <c r="Q40" s="80"/>
    </row>
    <row r="41" spans="1:17" s="14" customFormat="1" ht="16.5" thickBot="1" x14ac:dyDescent="0.3">
      <c r="A41" s="33" t="str">
        <f>'Front Page'!A41</f>
        <v>Student 40</v>
      </c>
      <c r="B41" s="60"/>
      <c r="C41" s="51" t="b">
        <f t="shared" si="0"/>
        <v>0</v>
      </c>
      <c r="D41" s="50"/>
      <c r="E41" s="51" t="b">
        <f t="shared" si="1"/>
        <v>0</v>
      </c>
      <c r="F41" s="82"/>
      <c r="G41" s="54" t="b">
        <f t="shared" si="2"/>
        <v>0</v>
      </c>
      <c r="H41" s="75" t="str">
        <f t="shared" si="3"/>
        <v/>
      </c>
      <c r="I41" s="23"/>
      <c r="J41" s="24"/>
      <c r="K41" s="26"/>
      <c r="L41" s="80"/>
      <c r="M41" s="80"/>
      <c r="N41" s="80"/>
      <c r="O41" s="80"/>
      <c r="P41" s="80"/>
      <c r="Q41" s="80"/>
    </row>
    <row r="42" spans="1:17" ht="16.5" thickTop="1" x14ac:dyDescent="0.25"/>
  </sheetData>
  <sheetProtection sheet="1" objects="1" scenarios="1"/>
  <dataValidations count="3">
    <dataValidation type="list" allowBlank="1" showInputMessage="1" showErrorMessage="1" sqref="B2:B41">
      <formula1>$I$2:$I$6</formula1>
    </dataValidation>
    <dataValidation type="list" allowBlank="1" showInputMessage="1" showErrorMessage="1" sqref="D2:D41">
      <formula1>$J$2:$J$6</formula1>
    </dataValidation>
    <dataValidation type="list" allowBlank="1" showInputMessage="1" showErrorMessage="1" sqref="F2:F41">
      <formula1>$K$2:$K$6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0" sqref="B20"/>
    </sheetView>
  </sheetViews>
  <sheetFormatPr defaultColWidth="10.875" defaultRowHeight="15.75" x14ac:dyDescent="0.25"/>
  <cols>
    <col min="1" max="1" width="20.625" style="13" customWidth="1"/>
    <col min="2" max="2" width="57.625" style="14" bestFit="1" customWidth="1"/>
    <col min="3" max="3" width="10.875" style="13" hidden="1" customWidth="1"/>
    <col min="4" max="4" width="66.5" style="14" bestFit="1" customWidth="1"/>
    <col min="5" max="5" width="10.875" style="13" hidden="1" customWidth="1"/>
    <col min="6" max="6" width="47.125" style="14" bestFit="1" customWidth="1"/>
    <col min="7" max="7" width="10.875" style="21" hidden="1" customWidth="1"/>
    <col min="8" max="8" width="14.375" style="28" customWidth="1"/>
    <col min="9" max="9" width="57.625" style="25" hidden="1" customWidth="1"/>
    <col min="10" max="10" width="66.5" style="25" hidden="1" customWidth="1"/>
    <col min="11" max="11" width="41.125" style="25" hidden="1" customWidth="1"/>
    <col min="12" max="12" width="49" style="79" customWidth="1"/>
    <col min="13" max="13" width="100.125" style="79" bestFit="1" customWidth="1"/>
    <col min="14" max="14" width="53.625" style="79" bestFit="1" customWidth="1"/>
    <col min="15" max="17" width="10.875" style="79"/>
    <col min="18" max="28" width="10.875" style="20"/>
    <col min="29" max="16384" width="10.875" style="14"/>
  </cols>
  <sheetData>
    <row r="1" spans="1:28" s="11" customFormat="1" ht="32.1" customHeight="1" thickTop="1" thickBot="1" x14ac:dyDescent="0.3">
      <c r="A1" s="46">
        <v>6.4</v>
      </c>
      <c r="B1" s="55" t="s">
        <v>95</v>
      </c>
      <c r="C1" s="56"/>
      <c r="D1" s="55" t="s">
        <v>96</v>
      </c>
      <c r="E1" s="56"/>
      <c r="F1" s="55" t="s">
        <v>97</v>
      </c>
      <c r="G1" s="57"/>
      <c r="H1" s="58" t="s">
        <v>40</v>
      </c>
      <c r="I1" s="22"/>
      <c r="J1" s="22"/>
      <c r="K1" s="22"/>
      <c r="L1" s="76"/>
      <c r="M1" s="76"/>
      <c r="N1" s="76"/>
      <c r="O1" s="76"/>
      <c r="P1" s="76"/>
      <c r="Q1" s="7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6.5" thickTop="1" x14ac:dyDescent="0.25">
      <c r="A2" s="61" t="str">
        <f>'Front Page'!A2</f>
        <v>Student 1</v>
      </c>
      <c r="B2" s="62"/>
      <c r="C2" s="63" t="b">
        <f>IF(B2="5 - Can make 4 or more connections",5, IF(B2="4 - Can make 3 connections",4, IF(B2="3 - Can make 2 connections",3, IF(B2="2 - Can make 1 connection between health and skill related", 2, IF(B2="1 - Cannot make the distinction between skill or health related fitness", 1)))))</f>
        <v>0</v>
      </c>
      <c r="D2" s="64"/>
      <c r="E2" s="63" t="b">
        <f>IF(D2="5 - 3 or more connections",5, IF(D2="4 - 2 or more connections",4, IF(D2="3 - Can demonstrate 1 connection between health and skill related fitness",3, IF(D2="2 - Can identify but cannot perform", 2, IF(D2="1 - Cannot demonstrate any activity that connects health and skill related fitness", 1)))))</f>
        <v>0</v>
      </c>
      <c r="F2" s="83"/>
      <c r="G2" s="66" t="b">
        <f>IF(F2="5 - Completes all circuits at a personally challenging level",5,IF(F2="4 - Completes all circuits with no difficulty",4,IF(F2="3 - Makes attempt to complete circuit",3,IF(F2="1 - Makes no attempt to complete circuit",1))))</f>
        <v>0</v>
      </c>
      <c r="H2" s="72" t="str">
        <f>IFERROR(AVERAGE(C2, E2, G2), "")</f>
        <v/>
      </c>
      <c r="I2" s="23" t="s">
        <v>98</v>
      </c>
      <c r="J2" s="24" t="s">
        <v>103</v>
      </c>
      <c r="K2" s="25" t="s">
        <v>108</v>
      </c>
    </row>
    <row r="3" spans="1:28" x14ac:dyDescent="0.25">
      <c r="A3" s="32" t="str">
        <f>'Front Page'!A3</f>
        <v>Student 2</v>
      </c>
      <c r="B3" s="59"/>
      <c r="C3" s="48" t="b">
        <f t="shared" ref="C3:C41" si="0">IF(B3="5 - Can make 4 or more connections",5, IF(B3="4 - Can make 3 connections",4, IF(B3="3 - Can make 2 connections",3, IF(B3="2 - Can make 1 connection between health and skill related", 2, IF(B3="1 - Cannot make the distinction between skill or health related fitness", 1)))))</f>
        <v>0</v>
      </c>
      <c r="D3" s="47"/>
      <c r="E3" s="48" t="b">
        <f t="shared" ref="E3:E41" si="1">IF(D3="5 - 3 or more connections",5, IF(D3="4 - 2 or more connections",4, IF(D3="3 - Can demonstrate 1 connection between health and skill related fitness",3, IF(D3="2 - Can identify but cannot perform", 2, IF(D3="1 - Cannot demonstrate any activity that connects health and skill related fitness", 1)))))</f>
        <v>0</v>
      </c>
      <c r="F3" s="81"/>
      <c r="G3" s="53" t="b">
        <f t="shared" ref="G3:G41" si="2">IF(F3="5 - Completes all circuits at a personally challenging level",5,IF(F3="4 - Completes all circuits with no difficulty",4,IF(F3="3 - Makes attempt to complete circuit",3,IF(F3="1 - Makes no attempt to complete circuit",1))))</f>
        <v>0</v>
      </c>
      <c r="H3" s="73" t="str">
        <f t="shared" ref="H3:H41" si="3">IFERROR(AVERAGE(C3, E3, G3), "")</f>
        <v/>
      </c>
      <c r="I3" s="23" t="s">
        <v>99</v>
      </c>
      <c r="J3" s="24" t="s">
        <v>104</v>
      </c>
      <c r="K3" s="25" t="s">
        <v>109</v>
      </c>
    </row>
    <row r="4" spans="1:28" x14ac:dyDescent="0.25">
      <c r="A4" s="61" t="str">
        <f>'Front Page'!A4</f>
        <v>Student 3</v>
      </c>
      <c r="B4" s="67"/>
      <c r="C4" s="68" t="b">
        <f t="shared" si="0"/>
        <v>0</v>
      </c>
      <c r="D4" s="69"/>
      <c r="E4" s="68" t="b">
        <f t="shared" si="1"/>
        <v>0</v>
      </c>
      <c r="F4" s="84"/>
      <c r="G4" s="71" t="b">
        <f t="shared" si="2"/>
        <v>0</v>
      </c>
      <c r="H4" s="74" t="str">
        <f t="shared" si="3"/>
        <v/>
      </c>
      <c r="I4" s="23" t="s">
        <v>100</v>
      </c>
      <c r="J4" s="24" t="s">
        <v>105</v>
      </c>
      <c r="K4" s="25" t="s">
        <v>110</v>
      </c>
    </row>
    <row r="5" spans="1:28" x14ac:dyDescent="0.25">
      <c r="A5" s="32" t="str">
        <f>'Front Page'!A5</f>
        <v>Student 4</v>
      </c>
      <c r="B5" s="59"/>
      <c r="C5" s="48" t="b">
        <f t="shared" si="0"/>
        <v>0</v>
      </c>
      <c r="D5" s="47"/>
      <c r="E5" s="48" t="b">
        <f t="shared" si="1"/>
        <v>0</v>
      </c>
      <c r="F5" s="81"/>
      <c r="G5" s="53" t="b">
        <f t="shared" si="2"/>
        <v>0</v>
      </c>
      <c r="H5" s="73" t="str">
        <f t="shared" si="3"/>
        <v/>
      </c>
      <c r="I5" s="23" t="s">
        <v>101</v>
      </c>
      <c r="J5" s="24" t="s">
        <v>106</v>
      </c>
      <c r="K5" s="25" t="s">
        <v>111</v>
      </c>
    </row>
    <row r="6" spans="1:28" x14ac:dyDescent="0.25">
      <c r="A6" s="61" t="str">
        <f>'Front Page'!A6</f>
        <v>Student 5</v>
      </c>
      <c r="B6" s="67"/>
      <c r="C6" s="68" t="b">
        <f t="shared" si="0"/>
        <v>0</v>
      </c>
      <c r="D6" s="69"/>
      <c r="E6" s="68" t="b">
        <f t="shared" si="1"/>
        <v>0</v>
      </c>
      <c r="F6" s="84"/>
      <c r="G6" s="71" t="b">
        <f t="shared" si="2"/>
        <v>0</v>
      </c>
      <c r="H6" s="74" t="str">
        <f t="shared" si="3"/>
        <v/>
      </c>
      <c r="I6" s="23" t="s">
        <v>102</v>
      </c>
      <c r="J6" s="24" t="s">
        <v>107</v>
      </c>
    </row>
    <row r="7" spans="1:28" x14ac:dyDescent="0.25">
      <c r="A7" s="32" t="str">
        <f>'Front Page'!A7</f>
        <v>Student 6</v>
      </c>
      <c r="B7" s="59"/>
      <c r="C7" s="48" t="b">
        <f t="shared" si="0"/>
        <v>0</v>
      </c>
      <c r="D7" s="47"/>
      <c r="E7" s="48" t="b">
        <f t="shared" si="1"/>
        <v>0</v>
      </c>
      <c r="F7" s="81"/>
      <c r="G7" s="53" t="b">
        <f t="shared" si="2"/>
        <v>0</v>
      </c>
      <c r="H7" s="73" t="str">
        <f t="shared" si="3"/>
        <v/>
      </c>
      <c r="I7" s="23"/>
      <c r="J7" s="24"/>
    </row>
    <row r="8" spans="1:28" x14ac:dyDescent="0.25">
      <c r="A8" s="61" t="str">
        <f>'Front Page'!A8</f>
        <v>Student 7</v>
      </c>
      <c r="B8" s="67"/>
      <c r="C8" s="68" t="b">
        <f t="shared" si="0"/>
        <v>0</v>
      </c>
      <c r="D8" s="69"/>
      <c r="E8" s="68" t="b">
        <f t="shared" si="1"/>
        <v>0</v>
      </c>
      <c r="F8" s="84"/>
      <c r="G8" s="71" t="b">
        <f t="shared" si="2"/>
        <v>0</v>
      </c>
      <c r="H8" s="74" t="str">
        <f t="shared" si="3"/>
        <v/>
      </c>
      <c r="I8" s="23"/>
      <c r="J8" s="24"/>
    </row>
    <row r="9" spans="1:28" x14ac:dyDescent="0.25">
      <c r="A9" s="32" t="str">
        <f>'Front Page'!A9</f>
        <v>Student 8</v>
      </c>
      <c r="B9" s="59"/>
      <c r="C9" s="48" t="b">
        <f t="shared" si="0"/>
        <v>0</v>
      </c>
      <c r="D9" s="47"/>
      <c r="E9" s="48" t="b">
        <f t="shared" si="1"/>
        <v>0</v>
      </c>
      <c r="F9" s="81"/>
      <c r="G9" s="53" t="b">
        <f t="shared" si="2"/>
        <v>0</v>
      </c>
      <c r="H9" s="73" t="str">
        <f t="shared" si="3"/>
        <v/>
      </c>
      <c r="I9" s="23"/>
      <c r="J9" s="24"/>
    </row>
    <row r="10" spans="1:28" x14ac:dyDescent="0.25">
      <c r="A10" s="61" t="str">
        <f>'Front Page'!A10</f>
        <v>Student 9</v>
      </c>
      <c r="B10" s="67"/>
      <c r="C10" s="68" t="b">
        <f t="shared" si="0"/>
        <v>0</v>
      </c>
      <c r="D10" s="69"/>
      <c r="E10" s="68" t="b">
        <f t="shared" si="1"/>
        <v>0</v>
      </c>
      <c r="F10" s="84"/>
      <c r="G10" s="71" t="b">
        <f t="shared" si="2"/>
        <v>0</v>
      </c>
      <c r="H10" s="74" t="str">
        <f t="shared" si="3"/>
        <v/>
      </c>
      <c r="I10" s="23"/>
      <c r="J10" s="24"/>
    </row>
    <row r="11" spans="1:28" x14ac:dyDescent="0.25">
      <c r="A11" s="32" t="str">
        <f>'Front Page'!A11</f>
        <v>Student 10</v>
      </c>
      <c r="B11" s="59"/>
      <c r="C11" s="48" t="b">
        <f t="shared" si="0"/>
        <v>0</v>
      </c>
      <c r="D11" s="47"/>
      <c r="E11" s="48" t="b">
        <f t="shared" si="1"/>
        <v>0</v>
      </c>
      <c r="F11" s="81"/>
      <c r="G11" s="53" t="b">
        <f t="shared" si="2"/>
        <v>0</v>
      </c>
      <c r="H11" s="73" t="str">
        <f t="shared" si="3"/>
        <v/>
      </c>
      <c r="I11" s="23"/>
      <c r="J11" s="24"/>
    </row>
    <row r="12" spans="1:28" x14ac:dyDescent="0.25">
      <c r="A12" s="61" t="str">
        <f>'Front Page'!A12</f>
        <v>Student 11</v>
      </c>
      <c r="B12" s="67"/>
      <c r="C12" s="68" t="b">
        <f t="shared" si="0"/>
        <v>0</v>
      </c>
      <c r="D12" s="69"/>
      <c r="E12" s="68" t="b">
        <f t="shared" si="1"/>
        <v>0</v>
      </c>
      <c r="F12" s="84"/>
      <c r="G12" s="71" t="b">
        <f t="shared" si="2"/>
        <v>0</v>
      </c>
      <c r="H12" s="74" t="str">
        <f t="shared" si="3"/>
        <v/>
      </c>
      <c r="I12" s="23"/>
      <c r="J12" s="24"/>
    </row>
    <row r="13" spans="1:28" x14ac:dyDescent="0.25">
      <c r="A13" s="32" t="str">
        <f>'Front Page'!A13</f>
        <v>Student 12</v>
      </c>
      <c r="B13" s="59"/>
      <c r="C13" s="48" t="b">
        <f t="shared" si="0"/>
        <v>0</v>
      </c>
      <c r="D13" s="47"/>
      <c r="E13" s="48" t="b">
        <f t="shared" si="1"/>
        <v>0</v>
      </c>
      <c r="F13" s="81"/>
      <c r="G13" s="53" t="b">
        <f t="shared" si="2"/>
        <v>0</v>
      </c>
      <c r="H13" s="73" t="str">
        <f t="shared" si="3"/>
        <v/>
      </c>
      <c r="I13" s="23"/>
      <c r="J13" s="24"/>
    </row>
    <row r="14" spans="1:28" x14ac:dyDescent="0.25">
      <c r="A14" s="87" t="str">
        <f>'Front Page'!A14</f>
        <v>Student 13</v>
      </c>
      <c r="B14" s="88"/>
      <c r="C14" s="89" t="b">
        <f t="shared" si="0"/>
        <v>0</v>
      </c>
      <c r="D14" s="90"/>
      <c r="E14" s="89" t="b">
        <f t="shared" si="1"/>
        <v>0</v>
      </c>
      <c r="F14" s="91"/>
      <c r="G14" s="92" t="b">
        <f t="shared" si="2"/>
        <v>0</v>
      </c>
      <c r="H14" s="93" t="str">
        <f t="shared" si="3"/>
        <v/>
      </c>
      <c r="I14" s="23"/>
      <c r="J14" s="24"/>
    </row>
    <row r="15" spans="1:28" x14ac:dyDescent="0.25">
      <c r="A15" s="32" t="str">
        <f>'Front Page'!A15</f>
        <v>Student 14</v>
      </c>
      <c r="B15" s="59"/>
      <c r="C15" s="48" t="b">
        <f t="shared" si="0"/>
        <v>0</v>
      </c>
      <c r="D15" s="47"/>
      <c r="E15" s="48" t="b">
        <f t="shared" si="1"/>
        <v>0</v>
      </c>
      <c r="F15" s="81"/>
      <c r="G15" s="53" t="b">
        <f t="shared" si="2"/>
        <v>0</v>
      </c>
      <c r="H15" s="73" t="str">
        <f t="shared" si="3"/>
        <v/>
      </c>
      <c r="I15" s="23"/>
      <c r="J15" s="24"/>
    </row>
    <row r="16" spans="1:28" x14ac:dyDescent="0.25">
      <c r="A16" s="61" t="str">
        <f>'Front Page'!A16</f>
        <v>Student 15</v>
      </c>
      <c r="B16" s="67"/>
      <c r="C16" s="68" t="b">
        <f t="shared" si="0"/>
        <v>0</v>
      </c>
      <c r="D16" s="69"/>
      <c r="E16" s="68" t="b">
        <f t="shared" si="1"/>
        <v>0</v>
      </c>
      <c r="F16" s="84"/>
      <c r="G16" s="71" t="b">
        <f t="shared" si="2"/>
        <v>0</v>
      </c>
      <c r="H16" s="74" t="str">
        <f t="shared" si="3"/>
        <v/>
      </c>
      <c r="I16" s="23"/>
      <c r="J16" s="24"/>
    </row>
    <row r="17" spans="1:17" s="14" customFormat="1" x14ac:dyDescent="0.25">
      <c r="A17" s="32" t="str">
        <f>'Front Page'!A17</f>
        <v>Student 16</v>
      </c>
      <c r="B17" s="59"/>
      <c r="C17" s="48" t="b">
        <f t="shared" si="0"/>
        <v>0</v>
      </c>
      <c r="D17" s="47"/>
      <c r="E17" s="48" t="b">
        <f t="shared" si="1"/>
        <v>0</v>
      </c>
      <c r="F17" s="81"/>
      <c r="G17" s="53" t="b">
        <f t="shared" si="2"/>
        <v>0</v>
      </c>
      <c r="H17" s="73" t="str">
        <f t="shared" si="3"/>
        <v/>
      </c>
      <c r="I17" s="23"/>
      <c r="J17" s="24"/>
      <c r="K17" s="26"/>
      <c r="L17" s="80"/>
      <c r="M17" s="80"/>
      <c r="N17" s="80"/>
      <c r="O17" s="80"/>
      <c r="P17" s="80"/>
      <c r="Q17" s="80"/>
    </row>
    <row r="18" spans="1:17" s="14" customFormat="1" x14ac:dyDescent="0.25">
      <c r="A18" s="61" t="str">
        <f>'Front Page'!A18</f>
        <v>Student 17</v>
      </c>
      <c r="B18" s="67"/>
      <c r="C18" s="68" t="b">
        <f t="shared" si="0"/>
        <v>0</v>
      </c>
      <c r="D18" s="69"/>
      <c r="E18" s="68" t="b">
        <f t="shared" si="1"/>
        <v>0</v>
      </c>
      <c r="F18" s="84"/>
      <c r="G18" s="71" t="b">
        <f t="shared" si="2"/>
        <v>0</v>
      </c>
      <c r="H18" s="74" t="str">
        <f t="shared" si="3"/>
        <v/>
      </c>
      <c r="I18" s="23"/>
      <c r="J18" s="24"/>
      <c r="K18" s="26"/>
      <c r="L18" s="80"/>
      <c r="M18" s="80"/>
      <c r="N18" s="80"/>
      <c r="O18" s="80"/>
      <c r="P18" s="80"/>
      <c r="Q18" s="80"/>
    </row>
    <row r="19" spans="1:17" s="14" customFormat="1" x14ac:dyDescent="0.25">
      <c r="A19" s="32" t="str">
        <f>'Front Page'!A19</f>
        <v>Student 18</v>
      </c>
      <c r="B19" s="59"/>
      <c r="C19" s="48" t="b">
        <f t="shared" si="0"/>
        <v>0</v>
      </c>
      <c r="D19" s="47"/>
      <c r="E19" s="48" t="b">
        <f t="shared" si="1"/>
        <v>0</v>
      </c>
      <c r="F19" s="81"/>
      <c r="G19" s="53" t="b">
        <f t="shared" si="2"/>
        <v>0</v>
      </c>
      <c r="H19" s="73" t="str">
        <f t="shared" si="3"/>
        <v/>
      </c>
      <c r="I19" s="23"/>
      <c r="J19" s="24"/>
      <c r="K19" s="26"/>
      <c r="L19" s="80"/>
      <c r="M19" s="80"/>
      <c r="N19" s="80"/>
      <c r="O19" s="80"/>
      <c r="P19" s="80"/>
      <c r="Q19" s="80"/>
    </row>
    <row r="20" spans="1:17" s="14" customFormat="1" x14ac:dyDescent="0.25">
      <c r="A20" s="61" t="str">
        <f>'Front Page'!A20</f>
        <v>Student 19</v>
      </c>
      <c r="B20" s="67"/>
      <c r="C20" s="68" t="b">
        <f t="shared" si="0"/>
        <v>0</v>
      </c>
      <c r="D20" s="69"/>
      <c r="E20" s="68" t="b">
        <f t="shared" si="1"/>
        <v>0</v>
      </c>
      <c r="F20" s="84"/>
      <c r="G20" s="71" t="b">
        <f t="shared" si="2"/>
        <v>0</v>
      </c>
      <c r="H20" s="74" t="str">
        <f t="shared" si="3"/>
        <v/>
      </c>
      <c r="I20" s="23"/>
      <c r="J20" s="24"/>
      <c r="K20" s="26"/>
      <c r="L20" s="80"/>
      <c r="M20" s="80"/>
      <c r="N20" s="80"/>
      <c r="O20" s="80"/>
      <c r="P20" s="80"/>
      <c r="Q20" s="80"/>
    </row>
    <row r="21" spans="1:17" s="14" customFormat="1" x14ac:dyDescent="0.25">
      <c r="A21" s="32" t="str">
        <f>'Front Page'!A21</f>
        <v>Student 20</v>
      </c>
      <c r="B21" s="59"/>
      <c r="C21" s="48" t="b">
        <f t="shared" si="0"/>
        <v>0</v>
      </c>
      <c r="D21" s="47"/>
      <c r="E21" s="48" t="b">
        <f t="shared" si="1"/>
        <v>0</v>
      </c>
      <c r="F21" s="81"/>
      <c r="G21" s="53" t="b">
        <f t="shared" si="2"/>
        <v>0</v>
      </c>
      <c r="H21" s="73" t="str">
        <f t="shared" si="3"/>
        <v/>
      </c>
      <c r="I21" s="23"/>
      <c r="J21" s="24"/>
      <c r="K21" s="26"/>
      <c r="L21" s="80"/>
      <c r="M21" s="80"/>
      <c r="N21" s="80"/>
      <c r="O21" s="80"/>
      <c r="P21" s="80"/>
      <c r="Q21" s="80"/>
    </row>
    <row r="22" spans="1:17" s="14" customFormat="1" x14ac:dyDescent="0.25">
      <c r="A22" s="61" t="str">
        <f>'Front Page'!A22</f>
        <v>Student 21</v>
      </c>
      <c r="B22" s="67"/>
      <c r="C22" s="68" t="b">
        <f t="shared" si="0"/>
        <v>0</v>
      </c>
      <c r="D22" s="69"/>
      <c r="E22" s="68" t="b">
        <f t="shared" si="1"/>
        <v>0</v>
      </c>
      <c r="F22" s="84"/>
      <c r="G22" s="71" t="b">
        <f t="shared" si="2"/>
        <v>0</v>
      </c>
      <c r="H22" s="74" t="str">
        <f t="shared" si="3"/>
        <v/>
      </c>
      <c r="I22" s="23"/>
      <c r="J22" s="24"/>
      <c r="K22" s="26"/>
      <c r="L22" s="80"/>
      <c r="M22" s="80"/>
      <c r="N22" s="80"/>
      <c r="O22" s="80"/>
      <c r="P22" s="80"/>
      <c r="Q22" s="80"/>
    </row>
    <row r="23" spans="1:17" s="14" customFormat="1" x14ac:dyDescent="0.25">
      <c r="A23" s="32" t="str">
        <f>'Front Page'!A23</f>
        <v>Student 22</v>
      </c>
      <c r="B23" s="59"/>
      <c r="C23" s="48" t="b">
        <f t="shared" si="0"/>
        <v>0</v>
      </c>
      <c r="D23" s="47"/>
      <c r="E23" s="48" t="b">
        <f t="shared" si="1"/>
        <v>0</v>
      </c>
      <c r="F23" s="81"/>
      <c r="G23" s="53" t="b">
        <f t="shared" si="2"/>
        <v>0</v>
      </c>
      <c r="H23" s="73" t="str">
        <f t="shared" si="3"/>
        <v/>
      </c>
      <c r="I23" s="23"/>
      <c r="J23" s="24"/>
      <c r="K23" s="26"/>
      <c r="L23" s="80"/>
      <c r="M23" s="80"/>
      <c r="N23" s="80"/>
      <c r="O23" s="80"/>
      <c r="P23" s="80"/>
      <c r="Q23" s="80"/>
    </row>
    <row r="24" spans="1:17" s="14" customFormat="1" x14ac:dyDescent="0.25">
      <c r="A24" s="61" t="str">
        <f>'Front Page'!A24</f>
        <v>Student 23</v>
      </c>
      <c r="B24" s="67"/>
      <c r="C24" s="68" t="b">
        <f t="shared" si="0"/>
        <v>0</v>
      </c>
      <c r="D24" s="69"/>
      <c r="E24" s="68" t="b">
        <f t="shared" si="1"/>
        <v>0</v>
      </c>
      <c r="F24" s="84"/>
      <c r="G24" s="71" t="b">
        <f t="shared" si="2"/>
        <v>0</v>
      </c>
      <c r="H24" s="74" t="str">
        <f t="shared" si="3"/>
        <v/>
      </c>
      <c r="I24" s="23"/>
      <c r="J24" s="24"/>
      <c r="K24" s="26"/>
      <c r="L24" s="80"/>
      <c r="M24" s="80"/>
      <c r="N24" s="80"/>
      <c r="O24" s="80"/>
      <c r="P24" s="80"/>
      <c r="Q24" s="80"/>
    </row>
    <row r="25" spans="1:17" s="14" customFormat="1" x14ac:dyDescent="0.25">
      <c r="A25" s="32" t="str">
        <f>'Front Page'!A25</f>
        <v>Student 24</v>
      </c>
      <c r="B25" s="59"/>
      <c r="C25" s="48" t="b">
        <f t="shared" si="0"/>
        <v>0</v>
      </c>
      <c r="D25" s="47"/>
      <c r="E25" s="48" t="b">
        <f t="shared" si="1"/>
        <v>0</v>
      </c>
      <c r="F25" s="81"/>
      <c r="G25" s="53" t="b">
        <f t="shared" si="2"/>
        <v>0</v>
      </c>
      <c r="H25" s="73" t="str">
        <f t="shared" si="3"/>
        <v/>
      </c>
      <c r="I25" s="23"/>
      <c r="J25" s="24"/>
      <c r="K25" s="26"/>
      <c r="L25" s="80"/>
      <c r="M25" s="80"/>
      <c r="N25" s="80"/>
      <c r="O25" s="80"/>
      <c r="P25" s="80"/>
      <c r="Q25" s="80"/>
    </row>
    <row r="26" spans="1:17" s="14" customFormat="1" x14ac:dyDescent="0.25">
      <c r="A26" s="61" t="str">
        <f>'Front Page'!A26</f>
        <v>Student 25</v>
      </c>
      <c r="B26" s="67"/>
      <c r="C26" s="68" t="b">
        <f t="shared" si="0"/>
        <v>0</v>
      </c>
      <c r="D26" s="69"/>
      <c r="E26" s="68" t="b">
        <f t="shared" si="1"/>
        <v>0</v>
      </c>
      <c r="F26" s="84"/>
      <c r="G26" s="71" t="b">
        <f t="shared" si="2"/>
        <v>0</v>
      </c>
      <c r="H26" s="74" t="str">
        <f t="shared" si="3"/>
        <v/>
      </c>
      <c r="I26" s="23"/>
      <c r="J26" s="24"/>
      <c r="K26" s="26"/>
      <c r="L26" s="80"/>
      <c r="M26" s="80"/>
      <c r="N26" s="80"/>
      <c r="O26" s="80"/>
      <c r="P26" s="80"/>
      <c r="Q26" s="80"/>
    </row>
    <row r="27" spans="1:17" s="14" customFormat="1" x14ac:dyDescent="0.25">
      <c r="A27" s="32" t="str">
        <f>'Front Page'!A27</f>
        <v>Student 26</v>
      </c>
      <c r="B27" s="59"/>
      <c r="C27" s="48" t="b">
        <f t="shared" si="0"/>
        <v>0</v>
      </c>
      <c r="D27" s="47"/>
      <c r="E27" s="48" t="b">
        <f t="shared" si="1"/>
        <v>0</v>
      </c>
      <c r="F27" s="81"/>
      <c r="G27" s="53" t="b">
        <f t="shared" si="2"/>
        <v>0</v>
      </c>
      <c r="H27" s="73" t="str">
        <f t="shared" si="3"/>
        <v/>
      </c>
      <c r="I27" s="23"/>
      <c r="J27" s="24"/>
      <c r="K27" s="26"/>
      <c r="L27" s="80"/>
      <c r="M27" s="80"/>
      <c r="N27" s="80"/>
      <c r="O27" s="80"/>
      <c r="P27" s="80"/>
      <c r="Q27" s="80"/>
    </row>
    <row r="28" spans="1:17" s="14" customFormat="1" x14ac:dyDescent="0.25">
      <c r="A28" s="61" t="str">
        <f>'Front Page'!A28</f>
        <v>Student 27</v>
      </c>
      <c r="B28" s="67"/>
      <c r="C28" s="68" t="b">
        <f t="shared" si="0"/>
        <v>0</v>
      </c>
      <c r="D28" s="69"/>
      <c r="E28" s="68" t="b">
        <f t="shared" si="1"/>
        <v>0</v>
      </c>
      <c r="F28" s="84"/>
      <c r="G28" s="71" t="b">
        <f t="shared" si="2"/>
        <v>0</v>
      </c>
      <c r="H28" s="74" t="str">
        <f t="shared" si="3"/>
        <v/>
      </c>
      <c r="I28" s="23"/>
      <c r="J28" s="24"/>
      <c r="K28" s="26"/>
      <c r="L28" s="80"/>
      <c r="M28" s="80"/>
      <c r="N28" s="80"/>
      <c r="O28" s="80"/>
      <c r="P28" s="80"/>
      <c r="Q28" s="80"/>
    </row>
    <row r="29" spans="1:17" s="14" customFormat="1" x14ac:dyDescent="0.25">
      <c r="A29" s="32" t="str">
        <f>'Front Page'!A29</f>
        <v>Student 28</v>
      </c>
      <c r="B29" s="59"/>
      <c r="C29" s="48" t="b">
        <f t="shared" si="0"/>
        <v>0</v>
      </c>
      <c r="D29" s="47"/>
      <c r="E29" s="48" t="b">
        <f t="shared" si="1"/>
        <v>0</v>
      </c>
      <c r="F29" s="81"/>
      <c r="G29" s="53" t="b">
        <f t="shared" si="2"/>
        <v>0</v>
      </c>
      <c r="H29" s="73" t="str">
        <f t="shared" si="3"/>
        <v/>
      </c>
      <c r="I29" s="23"/>
      <c r="J29" s="24"/>
      <c r="K29" s="26"/>
      <c r="L29" s="80"/>
      <c r="M29" s="80"/>
      <c r="N29" s="80"/>
      <c r="O29" s="80"/>
      <c r="P29" s="80"/>
      <c r="Q29" s="80"/>
    </row>
    <row r="30" spans="1:17" s="14" customFormat="1" x14ac:dyDescent="0.25">
      <c r="A30" s="61" t="str">
        <f>'Front Page'!A30</f>
        <v>Student 29</v>
      </c>
      <c r="B30" s="67"/>
      <c r="C30" s="68" t="b">
        <f t="shared" si="0"/>
        <v>0</v>
      </c>
      <c r="D30" s="69"/>
      <c r="E30" s="68" t="b">
        <f t="shared" si="1"/>
        <v>0</v>
      </c>
      <c r="F30" s="84"/>
      <c r="G30" s="71" t="b">
        <f t="shared" si="2"/>
        <v>0</v>
      </c>
      <c r="H30" s="74" t="str">
        <f t="shared" si="3"/>
        <v/>
      </c>
      <c r="I30" s="23"/>
      <c r="J30" s="24"/>
      <c r="K30" s="26"/>
      <c r="L30" s="80"/>
      <c r="M30" s="80"/>
      <c r="N30" s="80"/>
      <c r="O30" s="80"/>
      <c r="P30" s="80"/>
      <c r="Q30" s="80"/>
    </row>
    <row r="31" spans="1:17" s="14" customFormat="1" x14ac:dyDescent="0.25">
      <c r="A31" s="32" t="str">
        <f>'Front Page'!A31</f>
        <v>Student 30</v>
      </c>
      <c r="B31" s="59"/>
      <c r="C31" s="48" t="b">
        <f t="shared" si="0"/>
        <v>0</v>
      </c>
      <c r="D31" s="47"/>
      <c r="E31" s="48" t="b">
        <f t="shared" si="1"/>
        <v>0</v>
      </c>
      <c r="F31" s="81"/>
      <c r="G31" s="53" t="b">
        <f t="shared" si="2"/>
        <v>0</v>
      </c>
      <c r="H31" s="73" t="str">
        <f t="shared" si="3"/>
        <v/>
      </c>
      <c r="I31" s="23"/>
      <c r="J31" s="24"/>
      <c r="K31" s="26"/>
      <c r="L31" s="80"/>
      <c r="M31" s="80"/>
      <c r="N31" s="80"/>
      <c r="O31" s="80"/>
      <c r="P31" s="80"/>
      <c r="Q31" s="80"/>
    </row>
    <row r="32" spans="1:17" s="14" customFormat="1" x14ac:dyDescent="0.25">
      <c r="A32" s="61" t="str">
        <f>'Front Page'!A32</f>
        <v>Student 31</v>
      </c>
      <c r="B32" s="67"/>
      <c r="C32" s="68" t="b">
        <f t="shared" si="0"/>
        <v>0</v>
      </c>
      <c r="D32" s="69"/>
      <c r="E32" s="68" t="b">
        <f t="shared" si="1"/>
        <v>0</v>
      </c>
      <c r="F32" s="84"/>
      <c r="G32" s="71" t="b">
        <f t="shared" si="2"/>
        <v>0</v>
      </c>
      <c r="H32" s="74" t="str">
        <f t="shared" si="3"/>
        <v/>
      </c>
      <c r="I32" s="23"/>
      <c r="J32" s="24"/>
      <c r="K32" s="26"/>
      <c r="L32" s="80"/>
      <c r="M32" s="80"/>
      <c r="N32" s="80"/>
      <c r="O32" s="80"/>
      <c r="P32" s="80"/>
      <c r="Q32" s="80"/>
    </row>
    <row r="33" spans="1:17" s="14" customFormat="1" x14ac:dyDescent="0.25">
      <c r="A33" s="32" t="str">
        <f>'Front Page'!A33</f>
        <v>Student 32</v>
      </c>
      <c r="B33" s="59"/>
      <c r="C33" s="48" t="b">
        <f t="shared" si="0"/>
        <v>0</v>
      </c>
      <c r="D33" s="47"/>
      <c r="E33" s="48" t="b">
        <f t="shared" si="1"/>
        <v>0</v>
      </c>
      <c r="F33" s="81"/>
      <c r="G33" s="53" t="b">
        <f t="shared" si="2"/>
        <v>0</v>
      </c>
      <c r="H33" s="73" t="str">
        <f t="shared" si="3"/>
        <v/>
      </c>
      <c r="I33" s="23"/>
      <c r="J33" s="24"/>
      <c r="K33" s="26"/>
      <c r="L33" s="80"/>
      <c r="M33" s="80"/>
      <c r="N33" s="80"/>
      <c r="O33" s="80"/>
      <c r="P33" s="80"/>
      <c r="Q33" s="80"/>
    </row>
    <row r="34" spans="1:17" s="14" customFormat="1" x14ac:dyDescent="0.25">
      <c r="A34" s="61" t="str">
        <f>'Front Page'!A34</f>
        <v>Student 33</v>
      </c>
      <c r="B34" s="67"/>
      <c r="C34" s="68" t="b">
        <f t="shared" si="0"/>
        <v>0</v>
      </c>
      <c r="D34" s="69"/>
      <c r="E34" s="68" t="b">
        <f t="shared" si="1"/>
        <v>0</v>
      </c>
      <c r="F34" s="84"/>
      <c r="G34" s="71" t="b">
        <f t="shared" si="2"/>
        <v>0</v>
      </c>
      <c r="H34" s="74" t="str">
        <f t="shared" si="3"/>
        <v/>
      </c>
      <c r="I34" s="23"/>
      <c r="J34" s="24"/>
      <c r="K34" s="26"/>
      <c r="L34" s="80"/>
      <c r="M34" s="80"/>
      <c r="N34" s="80"/>
      <c r="O34" s="80"/>
      <c r="P34" s="80"/>
      <c r="Q34" s="80"/>
    </row>
    <row r="35" spans="1:17" s="14" customFormat="1" x14ac:dyDescent="0.25">
      <c r="A35" s="32" t="str">
        <f>'Front Page'!A35</f>
        <v>Student 34</v>
      </c>
      <c r="B35" s="59"/>
      <c r="C35" s="48" t="b">
        <f t="shared" si="0"/>
        <v>0</v>
      </c>
      <c r="D35" s="47"/>
      <c r="E35" s="48" t="b">
        <f t="shared" si="1"/>
        <v>0</v>
      </c>
      <c r="F35" s="81"/>
      <c r="G35" s="53" t="b">
        <f t="shared" si="2"/>
        <v>0</v>
      </c>
      <c r="H35" s="73" t="str">
        <f t="shared" si="3"/>
        <v/>
      </c>
      <c r="I35" s="23"/>
      <c r="J35" s="24"/>
      <c r="K35" s="26"/>
      <c r="L35" s="80"/>
      <c r="M35" s="80"/>
      <c r="N35" s="80"/>
      <c r="O35" s="80"/>
      <c r="P35" s="80"/>
      <c r="Q35" s="80"/>
    </row>
    <row r="36" spans="1:17" s="14" customFormat="1" x14ac:dyDescent="0.25">
      <c r="A36" s="61" t="str">
        <f>'Front Page'!A36</f>
        <v>Student 35</v>
      </c>
      <c r="B36" s="67"/>
      <c r="C36" s="68" t="b">
        <f t="shared" si="0"/>
        <v>0</v>
      </c>
      <c r="D36" s="69"/>
      <c r="E36" s="68" t="b">
        <f t="shared" si="1"/>
        <v>0</v>
      </c>
      <c r="F36" s="84"/>
      <c r="G36" s="71" t="b">
        <f t="shared" si="2"/>
        <v>0</v>
      </c>
      <c r="H36" s="74" t="str">
        <f t="shared" si="3"/>
        <v/>
      </c>
      <c r="I36" s="23"/>
      <c r="J36" s="24"/>
      <c r="K36" s="26"/>
      <c r="L36" s="80"/>
      <c r="M36" s="80"/>
      <c r="N36" s="80"/>
      <c r="O36" s="80"/>
      <c r="P36" s="80"/>
      <c r="Q36" s="80"/>
    </row>
    <row r="37" spans="1:17" s="14" customFormat="1" x14ac:dyDescent="0.25">
      <c r="A37" s="32" t="str">
        <f>'Front Page'!A37</f>
        <v>Student 36</v>
      </c>
      <c r="B37" s="59"/>
      <c r="C37" s="48" t="b">
        <f t="shared" si="0"/>
        <v>0</v>
      </c>
      <c r="D37" s="47"/>
      <c r="E37" s="48" t="b">
        <f t="shared" si="1"/>
        <v>0</v>
      </c>
      <c r="F37" s="81"/>
      <c r="G37" s="53" t="b">
        <f t="shared" si="2"/>
        <v>0</v>
      </c>
      <c r="H37" s="73" t="str">
        <f t="shared" si="3"/>
        <v/>
      </c>
      <c r="I37" s="23"/>
      <c r="J37" s="24"/>
      <c r="K37" s="26"/>
      <c r="L37" s="80"/>
      <c r="M37" s="80"/>
      <c r="N37" s="80"/>
      <c r="O37" s="80"/>
      <c r="P37" s="80"/>
      <c r="Q37" s="80"/>
    </row>
    <row r="38" spans="1:17" s="14" customFormat="1" x14ac:dyDescent="0.25">
      <c r="A38" s="61" t="str">
        <f>'Front Page'!A38</f>
        <v>Student 37</v>
      </c>
      <c r="B38" s="67"/>
      <c r="C38" s="68" t="b">
        <f t="shared" si="0"/>
        <v>0</v>
      </c>
      <c r="D38" s="69"/>
      <c r="E38" s="68" t="b">
        <f t="shared" si="1"/>
        <v>0</v>
      </c>
      <c r="F38" s="84"/>
      <c r="G38" s="71" t="b">
        <f t="shared" si="2"/>
        <v>0</v>
      </c>
      <c r="H38" s="74" t="str">
        <f t="shared" si="3"/>
        <v/>
      </c>
      <c r="I38" s="23"/>
      <c r="J38" s="24"/>
      <c r="K38" s="26"/>
      <c r="L38" s="80"/>
      <c r="M38" s="80"/>
      <c r="N38" s="80"/>
      <c r="O38" s="80"/>
      <c r="P38" s="80"/>
      <c r="Q38" s="80"/>
    </row>
    <row r="39" spans="1:17" s="14" customFormat="1" x14ac:dyDescent="0.25">
      <c r="A39" s="32" t="str">
        <f>'Front Page'!A39</f>
        <v>Student 38</v>
      </c>
      <c r="B39" s="59"/>
      <c r="C39" s="48" t="b">
        <f t="shared" si="0"/>
        <v>0</v>
      </c>
      <c r="D39" s="47"/>
      <c r="E39" s="48" t="b">
        <f t="shared" si="1"/>
        <v>0</v>
      </c>
      <c r="F39" s="81"/>
      <c r="G39" s="53" t="b">
        <f t="shared" si="2"/>
        <v>0</v>
      </c>
      <c r="H39" s="73" t="str">
        <f t="shared" si="3"/>
        <v/>
      </c>
      <c r="I39" s="23"/>
      <c r="J39" s="24"/>
      <c r="K39" s="26"/>
      <c r="L39" s="80"/>
      <c r="M39" s="80"/>
      <c r="N39" s="80"/>
      <c r="O39" s="80"/>
      <c r="P39" s="80"/>
      <c r="Q39" s="80"/>
    </row>
    <row r="40" spans="1:17" s="14" customFormat="1" x14ac:dyDescent="0.25">
      <c r="A40" s="61" t="str">
        <f>'Front Page'!A40</f>
        <v>Student 39</v>
      </c>
      <c r="B40" s="67"/>
      <c r="C40" s="68" t="b">
        <f t="shared" si="0"/>
        <v>0</v>
      </c>
      <c r="D40" s="69"/>
      <c r="E40" s="68" t="b">
        <f t="shared" si="1"/>
        <v>0</v>
      </c>
      <c r="F40" s="84"/>
      <c r="G40" s="71" t="b">
        <f t="shared" si="2"/>
        <v>0</v>
      </c>
      <c r="H40" s="74" t="str">
        <f t="shared" si="3"/>
        <v/>
      </c>
      <c r="I40" s="23"/>
      <c r="J40" s="24"/>
      <c r="K40" s="26"/>
      <c r="L40" s="80"/>
      <c r="M40" s="80"/>
      <c r="N40" s="80"/>
      <c r="O40" s="80"/>
      <c r="P40" s="80"/>
      <c r="Q40" s="80"/>
    </row>
    <row r="41" spans="1:17" s="14" customFormat="1" ht="16.5" thickBot="1" x14ac:dyDescent="0.3">
      <c r="A41" s="33" t="str">
        <f>'Front Page'!A41</f>
        <v>Student 40</v>
      </c>
      <c r="B41" s="60"/>
      <c r="C41" s="51" t="b">
        <f t="shared" si="0"/>
        <v>0</v>
      </c>
      <c r="D41" s="50"/>
      <c r="E41" s="51" t="b">
        <f t="shared" si="1"/>
        <v>0</v>
      </c>
      <c r="F41" s="82"/>
      <c r="G41" s="54" t="b">
        <f t="shared" si="2"/>
        <v>0</v>
      </c>
      <c r="H41" s="75" t="str">
        <f t="shared" si="3"/>
        <v/>
      </c>
      <c r="I41" s="23"/>
      <c r="J41" s="24"/>
      <c r="K41" s="26"/>
      <c r="L41" s="80"/>
      <c r="M41" s="80"/>
      <c r="N41" s="80"/>
      <c r="O41" s="80"/>
      <c r="P41" s="80"/>
      <c r="Q41" s="80"/>
    </row>
    <row r="42" spans="1:17" ht="16.5" thickTop="1" x14ac:dyDescent="0.25"/>
  </sheetData>
  <sheetProtection sheet="1" objects="1" scenarios="1"/>
  <dataValidations count="3">
    <dataValidation type="list" allowBlank="1" showInputMessage="1" showErrorMessage="1" sqref="B2:B41">
      <formula1>$I$2:$I$6</formula1>
    </dataValidation>
    <dataValidation type="list" allowBlank="1" showInputMessage="1" showErrorMessage="1" sqref="D2:D41">
      <formula1>$J$2:$J$6</formula1>
    </dataValidation>
    <dataValidation type="list" allowBlank="1" showInputMessage="1" showErrorMessage="1" sqref="F2:F41">
      <formula1>$K$2:$K$5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9" sqref="B29"/>
    </sheetView>
  </sheetViews>
  <sheetFormatPr defaultColWidth="10.875" defaultRowHeight="15.75" x14ac:dyDescent="0.25"/>
  <cols>
    <col min="1" max="1" width="20.625" style="13" customWidth="1"/>
    <col min="2" max="2" width="58.375" style="14" bestFit="1" customWidth="1"/>
    <col min="3" max="3" width="10.875" style="13" hidden="1" customWidth="1"/>
    <col min="4" max="4" width="58.375" style="14" bestFit="1" customWidth="1"/>
    <col min="5" max="5" width="10.875" style="13" hidden="1" customWidth="1"/>
    <col min="6" max="6" width="58.375" style="14" bestFit="1" customWidth="1"/>
    <col min="7" max="7" width="10.875" style="21" hidden="1" customWidth="1"/>
    <col min="8" max="8" width="14.375" style="28" customWidth="1"/>
    <col min="9" max="11" width="58.375" style="25" hidden="1" customWidth="1"/>
    <col min="12" max="12" width="49" style="79" customWidth="1"/>
    <col min="13" max="13" width="100.125" style="79" bestFit="1" customWidth="1"/>
    <col min="14" max="14" width="53.625" style="79" bestFit="1" customWidth="1"/>
    <col min="15" max="17" width="10.875" style="79"/>
    <col min="18" max="28" width="10.875" style="20"/>
    <col min="29" max="16384" width="10.875" style="14"/>
  </cols>
  <sheetData>
    <row r="1" spans="1:28" s="11" customFormat="1" ht="32.1" customHeight="1" thickTop="1" thickBot="1" x14ac:dyDescent="0.3">
      <c r="A1" s="46">
        <v>6.5</v>
      </c>
      <c r="B1" s="55" t="s">
        <v>112</v>
      </c>
      <c r="C1" s="56"/>
      <c r="D1" s="55" t="s">
        <v>113</v>
      </c>
      <c r="E1" s="56"/>
      <c r="F1" s="55" t="s">
        <v>114</v>
      </c>
      <c r="G1" s="57"/>
      <c r="H1" s="58" t="s">
        <v>40</v>
      </c>
      <c r="I1" s="22"/>
      <c r="J1" s="22"/>
      <c r="K1" s="22"/>
      <c r="L1" s="76"/>
      <c r="M1" s="76"/>
      <c r="N1" s="76"/>
      <c r="O1" s="76"/>
      <c r="P1" s="76"/>
      <c r="Q1" s="7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6.5" thickTop="1" x14ac:dyDescent="0.25">
      <c r="A2" s="61" t="str">
        <f>'Front Page'!A2</f>
        <v>Student 1</v>
      </c>
      <c r="B2" s="62"/>
      <c r="C2" s="63" t="b">
        <f>IF(B2="5 - Can demonstrate and communicate more than 2 performance cues",5, IF(B2="4 - Can demonstrate and communicate at least 2 performance cues",4, IF(B2="3 - Can demonstrate but not communicate skills",3, IF(B2="2 - Can communicate but not demonstrate skills", 2, IF(B2="1 - Cannot demonstrate skills", 1)))))</f>
        <v>0</v>
      </c>
      <c r="D2" s="64"/>
      <c r="E2" s="63" t="b">
        <f>IF(D2="5 - Can demonstrate and communicate more than 2 performance cues",5, IF(D2="4 - Can demonstrate and communicate at least 2 performance cues",4, IF(D2="3 - Can demonstrate but not communicate skills",3, IF(D2="2 - Can communicate but not demonstrate skills", 2, IF(D2="1 - Cannot demonstrate skills", 1)))))</f>
        <v>0</v>
      </c>
      <c r="F2" s="83"/>
      <c r="G2" s="66" t="b">
        <f>IF(F2="5 - Can demonstrate and communicate more than 2 performance cues",5, IF(F2="4 - Can demonstrate and communicate at least 2 performance cues",4, IF(F2="3 - Can demonstrate but not communicate skills",3, IF(F2="2 - Can communicate but not demonstrate skills", 2, IF(F2="1 - Cannot demonstrate skills", 1)))))</f>
        <v>0</v>
      </c>
      <c r="H2" s="72" t="str">
        <f>IFERROR(AVERAGE(C2, E2, G2), "")</f>
        <v/>
      </c>
      <c r="I2" s="23" t="s">
        <v>115</v>
      </c>
      <c r="J2" s="23" t="s">
        <v>115</v>
      </c>
      <c r="K2" s="23" t="s">
        <v>115</v>
      </c>
    </row>
    <row r="3" spans="1:28" x14ac:dyDescent="0.25">
      <c r="A3" s="32" t="str">
        <f>'Front Page'!A3</f>
        <v>Student 2</v>
      </c>
      <c r="B3" s="59"/>
      <c r="C3" s="48" t="b">
        <f t="shared" ref="C3:C41" si="0">IF(B3="5 - Can demonstrate and communicate more than 2 performance cues",5, IF(B3="4 - Can demonstrate and communicate at least 2 performance cues",4, IF(B3="3 - Can demonstrate but not communicate skills",3, IF(B3="2 - Can communicate but not demonstrate skills", 2, IF(B3="1 - Cannot demonstrate skills", 1)))))</f>
        <v>0</v>
      </c>
      <c r="D3" s="47"/>
      <c r="E3" s="48" t="b">
        <f t="shared" ref="E3:E41" si="1">IF(D3="5 - Can demonstrate and communicate more than 2 performance cues",5, IF(D3="4 - Can demonstrate and communicate at least 2 performance cues",4, IF(D3="3 - Can demonstrate but not communicate skills",3, IF(D3="2 - Can communicate but not demonstrate skills", 2, IF(D3="1 - Cannot demonstrate skills", 1)))))</f>
        <v>0</v>
      </c>
      <c r="F3" s="81"/>
      <c r="G3" s="53" t="b">
        <f t="shared" ref="G3:G41" si="2">IF(F3="5 - Can demonstrate and communicate more than 2 performance cues",5, IF(F3="4 - Can demonstrate and communicate at least 2 performance cues",4, IF(F3="3 - Can demonstrate but not communicate skills",3, IF(F3="2 - Can communicate but not demonstrate skills", 2, IF(F3="1 - Cannot demonstrate skills", 1)))))</f>
        <v>0</v>
      </c>
      <c r="H3" s="73" t="str">
        <f t="shared" ref="H3:H25" si="3">IFERROR(AVERAGE(C3, E3, G3), "")</f>
        <v/>
      </c>
      <c r="I3" s="23" t="s">
        <v>116</v>
      </c>
      <c r="J3" s="23" t="s">
        <v>116</v>
      </c>
      <c r="K3" s="23" t="s">
        <v>116</v>
      </c>
    </row>
    <row r="4" spans="1:28" x14ac:dyDescent="0.25">
      <c r="A4" s="61" t="str">
        <f>'Front Page'!A4</f>
        <v>Student 3</v>
      </c>
      <c r="B4" s="67"/>
      <c r="C4" s="68" t="b">
        <f t="shared" si="0"/>
        <v>0</v>
      </c>
      <c r="D4" s="69"/>
      <c r="E4" s="68" t="b">
        <f t="shared" si="1"/>
        <v>0</v>
      </c>
      <c r="F4" s="84"/>
      <c r="G4" s="71" t="b">
        <f t="shared" si="2"/>
        <v>0</v>
      </c>
      <c r="H4" s="74" t="str">
        <f t="shared" si="3"/>
        <v/>
      </c>
      <c r="I4" s="23" t="s">
        <v>119</v>
      </c>
      <c r="J4" s="23" t="s">
        <v>119</v>
      </c>
      <c r="K4" s="23" t="s">
        <v>119</v>
      </c>
    </row>
    <row r="5" spans="1:28" x14ac:dyDescent="0.25">
      <c r="A5" s="32" t="str">
        <f>'Front Page'!A5</f>
        <v>Student 4</v>
      </c>
      <c r="B5" s="59"/>
      <c r="C5" s="48" t="b">
        <f t="shared" si="0"/>
        <v>0</v>
      </c>
      <c r="D5" s="47"/>
      <c r="E5" s="48" t="b">
        <f t="shared" si="1"/>
        <v>0</v>
      </c>
      <c r="F5" s="81"/>
      <c r="G5" s="53" t="b">
        <f t="shared" si="2"/>
        <v>0</v>
      </c>
      <c r="H5" s="73" t="str">
        <f t="shared" si="3"/>
        <v/>
      </c>
      <c r="I5" s="23" t="s">
        <v>117</v>
      </c>
      <c r="J5" s="23" t="s">
        <v>117</v>
      </c>
      <c r="K5" s="23" t="s">
        <v>117</v>
      </c>
    </row>
    <row r="6" spans="1:28" x14ac:dyDescent="0.25">
      <c r="A6" s="61" t="str">
        <f>'Front Page'!A6</f>
        <v>Student 5</v>
      </c>
      <c r="B6" s="67"/>
      <c r="C6" s="68" t="b">
        <f t="shared" si="0"/>
        <v>0</v>
      </c>
      <c r="D6" s="69"/>
      <c r="E6" s="68" t="b">
        <f t="shared" si="1"/>
        <v>0</v>
      </c>
      <c r="F6" s="84"/>
      <c r="G6" s="71" t="b">
        <f t="shared" si="2"/>
        <v>0</v>
      </c>
      <c r="H6" s="74" t="str">
        <f t="shared" si="3"/>
        <v/>
      </c>
      <c r="I6" s="23" t="s">
        <v>118</v>
      </c>
      <c r="J6" s="23" t="s">
        <v>118</v>
      </c>
      <c r="K6" s="23" t="s">
        <v>118</v>
      </c>
    </row>
    <row r="7" spans="1:28" x14ac:dyDescent="0.25">
      <c r="A7" s="32" t="str">
        <f>'Front Page'!A7</f>
        <v>Student 6</v>
      </c>
      <c r="B7" s="59"/>
      <c r="C7" s="48" t="b">
        <f t="shared" si="0"/>
        <v>0</v>
      </c>
      <c r="D7" s="47"/>
      <c r="E7" s="48" t="b">
        <f t="shared" si="1"/>
        <v>0</v>
      </c>
      <c r="F7" s="81"/>
      <c r="G7" s="53" t="b">
        <f t="shared" si="2"/>
        <v>0</v>
      </c>
      <c r="H7" s="73" t="str">
        <f t="shared" si="3"/>
        <v/>
      </c>
      <c r="I7" s="23"/>
      <c r="J7" s="24"/>
    </row>
    <row r="8" spans="1:28" x14ac:dyDescent="0.25">
      <c r="A8" s="61" t="str">
        <f>'Front Page'!A8</f>
        <v>Student 7</v>
      </c>
      <c r="B8" s="67"/>
      <c r="C8" s="68" t="b">
        <f t="shared" si="0"/>
        <v>0</v>
      </c>
      <c r="D8" s="69"/>
      <c r="E8" s="68" t="b">
        <f t="shared" si="1"/>
        <v>0</v>
      </c>
      <c r="F8" s="84"/>
      <c r="G8" s="71" t="b">
        <f t="shared" si="2"/>
        <v>0</v>
      </c>
      <c r="H8" s="74" t="str">
        <f t="shared" si="3"/>
        <v/>
      </c>
      <c r="I8" s="23"/>
      <c r="J8" s="24"/>
    </row>
    <row r="9" spans="1:28" x14ac:dyDescent="0.25">
      <c r="A9" s="32" t="str">
        <f>'Front Page'!A9</f>
        <v>Student 8</v>
      </c>
      <c r="B9" s="59"/>
      <c r="C9" s="48" t="b">
        <f t="shared" si="0"/>
        <v>0</v>
      </c>
      <c r="D9" s="47"/>
      <c r="E9" s="48" t="b">
        <f t="shared" si="1"/>
        <v>0</v>
      </c>
      <c r="F9" s="81"/>
      <c r="G9" s="53" t="b">
        <f t="shared" si="2"/>
        <v>0</v>
      </c>
      <c r="H9" s="73" t="str">
        <f t="shared" si="3"/>
        <v/>
      </c>
      <c r="I9" s="23"/>
      <c r="J9" s="24"/>
    </row>
    <row r="10" spans="1:28" x14ac:dyDescent="0.25">
      <c r="A10" s="61" t="str">
        <f>'Front Page'!A10</f>
        <v>Student 9</v>
      </c>
      <c r="B10" s="67"/>
      <c r="C10" s="68" t="b">
        <f t="shared" si="0"/>
        <v>0</v>
      </c>
      <c r="D10" s="69"/>
      <c r="E10" s="68" t="b">
        <f t="shared" si="1"/>
        <v>0</v>
      </c>
      <c r="F10" s="84"/>
      <c r="G10" s="71" t="b">
        <f t="shared" si="2"/>
        <v>0</v>
      </c>
      <c r="H10" s="74" t="str">
        <f t="shared" si="3"/>
        <v/>
      </c>
      <c r="I10" s="23"/>
      <c r="J10" s="24"/>
    </row>
    <row r="11" spans="1:28" x14ac:dyDescent="0.25">
      <c r="A11" s="32" t="str">
        <f>'Front Page'!A11</f>
        <v>Student 10</v>
      </c>
      <c r="B11" s="59"/>
      <c r="C11" s="48" t="b">
        <f t="shared" si="0"/>
        <v>0</v>
      </c>
      <c r="D11" s="47"/>
      <c r="E11" s="48" t="b">
        <f t="shared" si="1"/>
        <v>0</v>
      </c>
      <c r="F11" s="81"/>
      <c r="G11" s="53" t="b">
        <f t="shared" si="2"/>
        <v>0</v>
      </c>
      <c r="H11" s="73" t="str">
        <f t="shared" si="3"/>
        <v/>
      </c>
      <c r="I11" s="23"/>
      <c r="J11" s="24"/>
    </row>
    <row r="12" spans="1:28" x14ac:dyDescent="0.25">
      <c r="A12" s="61" t="str">
        <f>'Front Page'!A12</f>
        <v>Student 11</v>
      </c>
      <c r="B12" s="67"/>
      <c r="C12" s="68" t="b">
        <f t="shared" si="0"/>
        <v>0</v>
      </c>
      <c r="D12" s="69"/>
      <c r="E12" s="68" t="b">
        <f t="shared" si="1"/>
        <v>0</v>
      </c>
      <c r="F12" s="84"/>
      <c r="G12" s="71" t="b">
        <f t="shared" si="2"/>
        <v>0</v>
      </c>
      <c r="H12" s="74" t="str">
        <f t="shared" si="3"/>
        <v/>
      </c>
      <c r="I12" s="23"/>
      <c r="J12" s="24"/>
    </row>
    <row r="13" spans="1:28" x14ac:dyDescent="0.25">
      <c r="A13" s="32" t="str">
        <f>'Front Page'!A13</f>
        <v>Student 12</v>
      </c>
      <c r="B13" s="59"/>
      <c r="C13" s="48" t="b">
        <f t="shared" si="0"/>
        <v>0</v>
      </c>
      <c r="D13" s="47"/>
      <c r="E13" s="48" t="b">
        <f t="shared" si="1"/>
        <v>0</v>
      </c>
      <c r="F13" s="81"/>
      <c r="G13" s="53" t="b">
        <f t="shared" si="2"/>
        <v>0</v>
      </c>
      <c r="H13" s="73" t="str">
        <f t="shared" si="3"/>
        <v/>
      </c>
      <c r="I13" s="23"/>
      <c r="J13" s="24"/>
    </row>
    <row r="14" spans="1:28" x14ac:dyDescent="0.25">
      <c r="A14" s="61" t="str">
        <f>'Front Page'!A14</f>
        <v>Student 13</v>
      </c>
      <c r="B14" s="67"/>
      <c r="C14" s="68" t="b">
        <f t="shared" si="0"/>
        <v>0</v>
      </c>
      <c r="D14" s="69"/>
      <c r="E14" s="68" t="b">
        <f t="shared" si="1"/>
        <v>0</v>
      </c>
      <c r="F14" s="84"/>
      <c r="G14" s="71" t="b">
        <f t="shared" si="2"/>
        <v>0</v>
      </c>
      <c r="H14" s="74" t="str">
        <f t="shared" si="3"/>
        <v/>
      </c>
      <c r="I14" s="23"/>
      <c r="J14" s="24"/>
    </row>
    <row r="15" spans="1:28" x14ac:dyDescent="0.25">
      <c r="A15" s="32" t="str">
        <f>'Front Page'!A15</f>
        <v>Student 14</v>
      </c>
      <c r="B15" s="59"/>
      <c r="C15" s="48" t="b">
        <f t="shared" si="0"/>
        <v>0</v>
      </c>
      <c r="D15" s="47"/>
      <c r="E15" s="48" t="b">
        <f t="shared" si="1"/>
        <v>0</v>
      </c>
      <c r="F15" s="81"/>
      <c r="G15" s="53" t="b">
        <f t="shared" si="2"/>
        <v>0</v>
      </c>
      <c r="H15" s="73" t="str">
        <f t="shared" si="3"/>
        <v/>
      </c>
      <c r="I15" s="23"/>
      <c r="J15" s="24"/>
    </row>
    <row r="16" spans="1:28" x14ac:dyDescent="0.25">
      <c r="A16" s="61" t="str">
        <f>'Front Page'!A16</f>
        <v>Student 15</v>
      </c>
      <c r="B16" s="67"/>
      <c r="C16" s="68" t="b">
        <f t="shared" si="0"/>
        <v>0</v>
      </c>
      <c r="D16" s="69"/>
      <c r="E16" s="68" t="b">
        <f t="shared" si="1"/>
        <v>0</v>
      </c>
      <c r="F16" s="84"/>
      <c r="G16" s="71" t="b">
        <f t="shared" si="2"/>
        <v>0</v>
      </c>
      <c r="H16" s="74" t="str">
        <f t="shared" si="3"/>
        <v/>
      </c>
      <c r="I16" s="23"/>
      <c r="J16" s="24"/>
    </row>
    <row r="17" spans="1:17" s="14" customFormat="1" x14ac:dyDescent="0.25">
      <c r="A17" s="32" t="str">
        <f>'Front Page'!A17</f>
        <v>Student 16</v>
      </c>
      <c r="B17" s="59"/>
      <c r="C17" s="48" t="b">
        <f t="shared" si="0"/>
        <v>0</v>
      </c>
      <c r="D17" s="47"/>
      <c r="E17" s="48" t="b">
        <f t="shared" si="1"/>
        <v>0</v>
      </c>
      <c r="F17" s="81"/>
      <c r="G17" s="53" t="b">
        <f t="shared" si="2"/>
        <v>0</v>
      </c>
      <c r="H17" s="73" t="str">
        <f t="shared" si="3"/>
        <v/>
      </c>
      <c r="I17" s="23"/>
      <c r="J17" s="24"/>
      <c r="K17" s="26"/>
      <c r="L17" s="80"/>
      <c r="M17" s="80"/>
      <c r="N17" s="80"/>
      <c r="O17" s="80"/>
      <c r="P17" s="80"/>
      <c r="Q17" s="80"/>
    </row>
    <row r="18" spans="1:17" s="14" customFormat="1" x14ac:dyDescent="0.25">
      <c r="A18" s="61" t="str">
        <f>'Front Page'!A18</f>
        <v>Student 17</v>
      </c>
      <c r="B18" s="67"/>
      <c r="C18" s="68" t="b">
        <f t="shared" si="0"/>
        <v>0</v>
      </c>
      <c r="D18" s="69"/>
      <c r="E18" s="68" t="b">
        <f t="shared" si="1"/>
        <v>0</v>
      </c>
      <c r="F18" s="84"/>
      <c r="G18" s="71" t="b">
        <f t="shared" si="2"/>
        <v>0</v>
      </c>
      <c r="H18" s="74" t="str">
        <f t="shared" si="3"/>
        <v/>
      </c>
      <c r="I18" s="23"/>
      <c r="J18" s="24"/>
      <c r="K18" s="26"/>
      <c r="L18" s="80"/>
      <c r="M18" s="80"/>
      <c r="N18" s="80"/>
      <c r="O18" s="80"/>
      <c r="P18" s="80"/>
      <c r="Q18" s="80"/>
    </row>
    <row r="19" spans="1:17" s="14" customFormat="1" x14ac:dyDescent="0.25">
      <c r="A19" s="32" t="str">
        <f>'Front Page'!A19</f>
        <v>Student 18</v>
      </c>
      <c r="B19" s="59"/>
      <c r="C19" s="48" t="b">
        <f t="shared" si="0"/>
        <v>0</v>
      </c>
      <c r="D19" s="47"/>
      <c r="E19" s="48" t="b">
        <f t="shared" si="1"/>
        <v>0</v>
      </c>
      <c r="F19" s="81"/>
      <c r="G19" s="53" t="b">
        <f t="shared" si="2"/>
        <v>0</v>
      </c>
      <c r="H19" s="73" t="str">
        <f t="shared" si="3"/>
        <v/>
      </c>
      <c r="I19" s="23"/>
      <c r="J19" s="24"/>
      <c r="K19" s="26"/>
      <c r="L19" s="80"/>
      <c r="M19" s="80"/>
      <c r="N19" s="80"/>
      <c r="O19" s="80"/>
      <c r="P19" s="80"/>
      <c r="Q19" s="80"/>
    </row>
    <row r="20" spans="1:17" s="14" customFormat="1" x14ac:dyDescent="0.25">
      <c r="A20" s="61" t="str">
        <f>'Front Page'!A20</f>
        <v>Student 19</v>
      </c>
      <c r="B20" s="67"/>
      <c r="C20" s="68" t="b">
        <f t="shared" si="0"/>
        <v>0</v>
      </c>
      <c r="D20" s="69"/>
      <c r="E20" s="68" t="b">
        <f t="shared" si="1"/>
        <v>0</v>
      </c>
      <c r="F20" s="84"/>
      <c r="G20" s="71" t="b">
        <f t="shared" si="2"/>
        <v>0</v>
      </c>
      <c r="H20" s="74" t="str">
        <f t="shared" si="3"/>
        <v/>
      </c>
      <c r="I20" s="23"/>
      <c r="J20" s="24"/>
      <c r="K20" s="26"/>
      <c r="L20" s="80"/>
      <c r="M20" s="80"/>
      <c r="N20" s="80"/>
      <c r="O20" s="80"/>
      <c r="P20" s="80"/>
      <c r="Q20" s="80"/>
    </row>
    <row r="21" spans="1:17" s="14" customFormat="1" x14ac:dyDescent="0.25">
      <c r="A21" s="32" t="str">
        <f>'Front Page'!A21</f>
        <v>Student 20</v>
      </c>
      <c r="B21" s="59"/>
      <c r="C21" s="48" t="b">
        <f t="shared" si="0"/>
        <v>0</v>
      </c>
      <c r="D21" s="47"/>
      <c r="E21" s="48" t="b">
        <f t="shared" si="1"/>
        <v>0</v>
      </c>
      <c r="F21" s="81"/>
      <c r="G21" s="53" t="b">
        <f t="shared" si="2"/>
        <v>0</v>
      </c>
      <c r="H21" s="73" t="str">
        <f t="shared" si="3"/>
        <v/>
      </c>
      <c r="I21" s="23"/>
      <c r="J21" s="24"/>
      <c r="K21" s="26"/>
      <c r="L21" s="80"/>
      <c r="M21" s="80"/>
      <c r="N21" s="80"/>
      <c r="O21" s="80"/>
      <c r="P21" s="80"/>
      <c r="Q21" s="80"/>
    </row>
    <row r="22" spans="1:17" s="14" customFormat="1" x14ac:dyDescent="0.25">
      <c r="A22" s="61" t="str">
        <f>'Front Page'!A22</f>
        <v>Student 21</v>
      </c>
      <c r="B22" s="67"/>
      <c r="C22" s="68" t="b">
        <f t="shared" si="0"/>
        <v>0</v>
      </c>
      <c r="D22" s="69"/>
      <c r="E22" s="68" t="b">
        <f t="shared" si="1"/>
        <v>0</v>
      </c>
      <c r="F22" s="84"/>
      <c r="G22" s="71" t="b">
        <f t="shared" si="2"/>
        <v>0</v>
      </c>
      <c r="H22" s="74" t="str">
        <f t="shared" si="3"/>
        <v/>
      </c>
      <c r="I22" s="23"/>
      <c r="J22" s="24"/>
      <c r="K22" s="26"/>
      <c r="L22" s="80"/>
      <c r="M22" s="80"/>
      <c r="N22" s="80"/>
      <c r="O22" s="80"/>
      <c r="P22" s="80"/>
      <c r="Q22" s="80"/>
    </row>
    <row r="23" spans="1:17" s="14" customFormat="1" x14ac:dyDescent="0.25">
      <c r="A23" s="32" t="str">
        <f>'Front Page'!A23</f>
        <v>Student 22</v>
      </c>
      <c r="B23" s="59"/>
      <c r="C23" s="48" t="b">
        <f t="shared" si="0"/>
        <v>0</v>
      </c>
      <c r="D23" s="47"/>
      <c r="E23" s="48" t="b">
        <f t="shared" si="1"/>
        <v>0</v>
      </c>
      <c r="F23" s="81"/>
      <c r="G23" s="53" t="b">
        <f t="shared" si="2"/>
        <v>0</v>
      </c>
      <c r="H23" s="73" t="str">
        <f t="shared" si="3"/>
        <v/>
      </c>
      <c r="I23" s="23"/>
      <c r="J23" s="24"/>
      <c r="K23" s="26"/>
      <c r="L23" s="80"/>
      <c r="M23" s="80"/>
      <c r="N23" s="80"/>
      <c r="O23" s="80"/>
      <c r="P23" s="80"/>
      <c r="Q23" s="80"/>
    </row>
    <row r="24" spans="1:17" s="14" customFormat="1" x14ac:dyDescent="0.25">
      <c r="A24" s="61" t="str">
        <f>'Front Page'!A24</f>
        <v>Student 23</v>
      </c>
      <c r="B24" s="67"/>
      <c r="C24" s="68" t="b">
        <f t="shared" si="0"/>
        <v>0</v>
      </c>
      <c r="D24" s="69"/>
      <c r="E24" s="68" t="b">
        <f t="shared" si="1"/>
        <v>0</v>
      </c>
      <c r="F24" s="84"/>
      <c r="G24" s="71" t="b">
        <f t="shared" si="2"/>
        <v>0</v>
      </c>
      <c r="H24" s="74" t="str">
        <f t="shared" si="3"/>
        <v/>
      </c>
      <c r="I24" s="23"/>
      <c r="J24" s="24"/>
      <c r="K24" s="26"/>
      <c r="L24" s="80"/>
      <c r="M24" s="80"/>
      <c r="N24" s="80"/>
      <c r="O24" s="80"/>
      <c r="P24" s="80"/>
      <c r="Q24" s="80"/>
    </row>
    <row r="25" spans="1:17" s="14" customFormat="1" x14ac:dyDescent="0.25">
      <c r="A25" s="32" t="str">
        <f>'Front Page'!A25</f>
        <v>Student 24</v>
      </c>
      <c r="B25" s="59"/>
      <c r="C25" s="48" t="b">
        <f t="shared" si="0"/>
        <v>0</v>
      </c>
      <c r="D25" s="47"/>
      <c r="E25" s="48" t="b">
        <f t="shared" si="1"/>
        <v>0</v>
      </c>
      <c r="F25" s="81"/>
      <c r="G25" s="53" t="b">
        <f t="shared" si="2"/>
        <v>0</v>
      </c>
      <c r="H25" s="73" t="str">
        <f t="shared" si="3"/>
        <v/>
      </c>
      <c r="I25" s="23"/>
      <c r="J25" s="24"/>
      <c r="K25" s="26"/>
      <c r="L25" s="80"/>
      <c r="M25" s="80"/>
      <c r="N25" s="80"/>
      <c r="O25" s="80"/>
      <c r="P25" s="80"/>
      <c r="Q25" s="80"/>
    </row>
    <row r="26" spans="1:17" s="14" customFormat="1" x14ac:dyDescent="0.25">
      <c r="A26" s="61" t="str">
        <f>'Front Page'!A26</f>
        <v>Student 25</v>
      </c>
      <c r="B26" s="67"/>
      <c r="C26" s="68" t="b">
        <f t="shared" si="0"/>
        <v>0</v>
      </c>
      <c r="D26" s="69"/>
      <c r="E26" s="68" t="b">
        <f t="shared" si="1"/>
        <v>0</v>
      </c>
      <c r="F26" s="84"/>
      <c r="G26" s="71" t="b">
        <f t="shared" si="2"/>
        <v>0</v>
      </c>
      <c r="H26" s="74" t="str">
        <f t="shared" ref="H26:H41" si="4">IFERROR(AVERAGE(C26, E26, G26), "")</f>
        <v/>
      </c>
      <c r="I26" s="23"/>
      <c r="J26" s="24"/>
      <c r="K26" s="26"/>
      <c r="L26" s="80"/>
      <c r="M26" s="80"/>
      <c r="N26" s="80"/>
      <c r="O26" s="80"/>
      <c r="P26" s="80"/>
      <c r="Q26" s="80"/>
    </row>
    <row r="27" spans="1:17" s="14" customFormat="1" x14ac:dyDescent="0.25">
      <c r="A27" s="32" t="str">
        <f>'Front Page'!A27</f>
        <v>Student 26</v>
      </c>
      <c r="B27" s="59"/>
      <c r="C27" s="48" t="b">
        <f t="shared" si="0"/>
        <v>0</v>
      </c>
      <c r="D27" s="47"/>
      <c r="E27" s="48" t="b">
        <f t="shared" si="1"/>
        <v>0</v>
      </c>
      <c r="F27" s="81"/>
      <c r="G27" s="53" t="b">
        <f t="shared" si="2"/>
        <v>0</v>
      </c>
      <c r="H27" s="73" t="str">
        <f t="shared" si="4"/>
        <v/>
      </c>
      <c r="I27" s="23"/>
      <c r="J27" s="24"/>
      <c r="K27" s="26"/>
      <c r="L27" s="80"/>
      <c r="M27" s="80"/>
      <c r="N27" s="80"/>
      <c r="O27" s="80"/>
      <c r="P27" s="80"/>
      <c r="Q27" s="80"/>
    </row>
    <row r="28" spans="1:17" s="14" customFormat="1" x14ac:dyDescent="0.25">
      <c r="A28" s="61" t="str">
        <f>'Front Page'!A28</f>
        <v>Student 27</v>
      </c>
      <c r="B28" s="67"/>
      <c r="C28" s="68" t="b">
        <f t="shared" si="0"/>
        <v>0</v>
      </c>
      <c r="D28" s="69"/>
      <c r="E28" s="68" t="b">
        <f t="shared" si="1"/>
        <v>0</v>
      </c>
      <c r="F28" s="84"/>
      <c r="G28" s="71" t="b">
        <f t="shared" si="2"/>
        <v>0</v>
      </c>
      <c r="H28" s="74" t="str">
        <f t="shared" si="4"/>
        <v/>
      </c>
      <c r="I28" s="23"/>
      <c r="J28" s="24"/>
      <c r="K28" s="26"/>
      <c r="L28" s="80"/>
      <c r="M28" s="80"/>
      <c r="N28" s="80"/>
      <c r="O28" s="80"/>
      <c r="P28" s="80"/>
      <c r="Q28" s="80"/>
    </row>
    <row r="29" spans="1:17" s="14" customFormat="1" x14ac:dyDescent="0.25">
      <c r="A29" s="32" t="str">
        <f>'Front Page'!A29</f>
        <v>Student 28</v>
      </c>
      <c r="B29" s="59"/>
      <c r="C29" s="48" t="b">
        <f t="shared" si="0"/>
        <v>0</v>
      </c>
      <c r="D29" s="47"/>
      <c r="E29" s="48" t="b">
        <f t="shared" si="1"/>
        <v>0</v>
      </c>
      <c r="F29" s="81"/>
      <c r="G29" s="53" t="b">
        <f t="shared" si="2"/>
        <v>0</v>
      </c>
      <c r="H29" s="73" t="str">
        <f t="shared" si="4"/>
        <v/>
      </c>
      <c r="I29" s="23"/>
      <c r="J29" s="24"/>
      <c r="K29" s="26"/>
      <c r="L29" s="80"/>
      <c r="M29" s="80"/>
      <c r="N29" s="80"/>
      <c r="O29" s="80"/>
      <c r="P29" s="80"/>
      <c r="Q29" s="80"/>
    </row>
    <row r="30" spans="1:17" s="14" customFormat="1" x14ac:dyDescent="0.25">
      <c r="A30" s="61" t="str">
        <f>'Front Page'!A30</f>
        <v>Student 29</v>
      </c>
      <c r="B30" s="67"/>
      <c r="C30" s="68" t="b">
        <f t="shared" si="0"/>
        <v>0</v>
      </c>
      <c r="D30" s="69"/>
      <c r="E30" s="68" t="b">
        <f t="shared" si="1"/>
        <v>0</v>
      </c>
      <c r="F30" s="84"/>
      <c r="G30" s="71" t="b">
        <f t="shared" si="2"/>
        <v>0</v>
      </c>
      <c r="H30" s="74" t="str">
        <f t="shared" si="4"/>
        <v/>
      </c>
      <c r="I30" s="23"/>
      <c r="J30" s="24"/>
      <c r="K30" s="26"/>
      <c r="L30" s="80"/>
      <c r="M30" s="80"/>
      <c r="N30" s="80"/>
      <c r="O30" s="80"/>
      <c r="P30" s="80"/>
      <c r="Q30" s="80"/>
    </row>
    <row r="31" spans="1:17" s="14" customFormat="1" x14ac:dyDescent="0.25">
      <c r="A31" s="32" t="str">
        <f>'Front Page'!A31</f>
        <v>Student 30</v>
      </c>
      <c r="B31" s="59"/>
      <c r="C31" s="48" t="b">
        <f t="shared" si="0"/>
        <v>0</v>
      </c>
      <c r="D31" s="47"/>
      <c r="E31" s="48" t="b">
        <f t="shared" si="1"/>
        <v>0</v>
      </c>
      <c r="F31" s="81"/>
      <c r="G31" s="53" t="b">
        <f t="shared" si="2"/>
        <v>0</v>
      </c>
      <c r="H31" s="73" t="str">
        <f t="shared" si="4"/>
        <v/>
      </c>
      <c r="I31" s="23"/>
      <c r="J31" s="24"/>
      <c r="K31" s="26"/>
      <c r="L31" s="80"/>
      <c r="M31" s="80"/>
      <c r="N31" s="80"/>
      <c r="O31" s="80"/>
      <c r="P31" s="80"/>
      <c r="Q31" s="80"/>
    </row>
    <row r="32" spans="1:17" s="14" customFormat="1" x14ac:dyDescent="0.25">
      <c r="A32" s="61" t="str">
        <f>'Front Page'!A32</f>
        <v>Student 31</v>
      </c>
      <c r="B32" s="67"/>
      <c r="C32" s="68" t="b">
        <f t="shared" si="0"/>
        <v>0</v>
      </c>
      <c r="D32" s="69"/>
      <c r="E32" s="68" t="b">
        <f t="shared" si="1"/>
        <v>0</v>
      </c>
      <c r="F32" s="84"/>
      <c r="G32" s="71" t="b">
        <f t="shared" si="2"/>
        <v>0</v>
      </c>
      <c r="H32" s="74" t="str">
        <f t="shared" si="4"/>
        <v/>
      </c>
      <c r="I32" s="23"/>
      <c r="J32" s="24"/>
      <c r="K32" s="26"/>
      <c r="L32" s="80"/>
      <c r="M32" s="80"/>
      <c r="N32" s="80"/>
      <c r="O32" s="80"/>
      <c r="P32" s="80"/>
      <c r="Q32" s="80"/>
    </row>
    <row r="33" spans="1:17" s="14" customFormat="1" x14ac:dyDescent="0.25">
      <c r="A33" s="32" t="str">
        <f>'Front Page'!A33</f>
        <v>Student 32</v>
      </c>
      <c r="B33" s="59"/>
      <c r="C33" s="48" t="b">
        <f t="shared" si="0"/>
        <v>0</v>
      </c>
      <c r="D33" s="47"/>
      <c r="E33" s="48" t="b">
        <f t="shared" si="1"/>
        <v>0</v>
      </c>
      <c r="F33" s="81"/>
      <c r="G33" s="53" t="b">
        <f t="shared" si="2"/>
        <v>0</v>
      </c>
      <c r="H33" s="73" t="str">
        <f t="shared" si="4"/>
        <v/>
      </c>
      <c r="I33" s="23"/>
      <c r="J33" s="24"/>
      <c r="K33" s="26"/>
      <c r="L33" s="80"/>
      <c r="M33" s="80"/>
      <c r="N33" s="80"/>
      <c r="O33" s="80"/>
      <c r="P33" s="80"/>
      <c r="Q33" s="80"/>
    </row>
    <row r="34" spans="1:17" s="14" customFormat="1" x14ac:dyDescent="0.25">
      <c r="A34" s="61" t="str">
        <f>'Front Page'!A34</f>
        <v>Student 33</v>
      </c>
      <c r="B34" s="67"/>
      <c r="C34" s="68" t="b">
        <f t="shared" si="0"/>
        <v>0</v>
      </c>
      <c r="D34" s="69"/>
      <c r="E34" s="68" t="b">
        <f t="shared" si="1"/>
        <v>0</v>
      </c>
      <c r="F34" s="84"/>
      <c r="G34" s="71" t="b">
        <f t="shared" si="2"/>
        <v>0</v>
      </c>
      <c r="H34" s="74" t="str">
        <f t="shared" si="4"/>
        <v/>
      </c>
      <c r="I34" s="23"/>
      <c r="J34" s="24"/>
      <c r="K34" s="26"/>
      <c r="L34" s="80"/>
      <c r="M34" s="80"/>
      <c r="N34" s="80"/>
      <c r="O34" s="80"/>
      <c r="P34" s="80"/>
      <c r="Q34" s="80"/>
    </row>
    <row r="35" spans="1:17" s="14" customFormat="1" x14ac:dyDescent="0.25">
      <c r="A35" s="32" t="str">
        <f>'Front Page'!A35</f>
        <v>Student 34</v>
      </c>
      <c r="B35" s="59"/>
      <c r="C35" s="48" t="b">
        <f t="shared" si="0"/>
        <v>0</v>
      </c>
      <c r="D35" s="47"/>
      <c r="E35" s="48" t="b">
        <f t="shared" si="1"/>
        <v>0</v>
      </c>
      <c r="F35" s="81"/>
      <c r="G35" s="53" t="b">
        <f t="shared" si="2"/>
        <v>0</v>
      </c>
      <c r="H35" s="73" t="str">
        <f t="shared" si="4"/>
        <v/>
      </c>
      <c r="I35" s="23"/>
      <c r="J35" s="24"/>
      <c r="K35" s="26"/>
      <c r="L35" s="80"/>
      <c r="M35" s="80"/>
      <c r="N35" s="80"/>
      <c r="O35" s="80"/>
      <c r="P35" s="80"/>
      <c r="Q35" s="80"/>
    </row>
    <row r="36" spans="1:17" s="14" customFormat="1" x14ac:dyDescent="0.25">
      <c r="A36" s="61" t="str">
        <f>'Front Page'!A36</f>
        <v>Student 35</v>
      </c>
      <c r="B36" s="67"/>
      <c r="C36" s="68" t="b">
        <f t="shared" si="0"/>
        <v>0</v>
      </c>
      <c r="D36" s="69"/>
      <c r="E36" s="68" t="b">
        <f t="shared" si="1"/>
        <v>0</v>
      </c>
      <c r="F36" s="84"/>
      <c r="G36" s="71" t="b">
        <f t="shared" si="2"/>
        <v>0</v>
      </c>
      <c r="H36" s="74" t="str">
        <f t="shared" si="4"/>
        <v/>
      </c>
      <c r="I36" s="23"/>
      <c r="J36" s="24"/>
      <c r="K36" s="26"/>
      <c r="L36" s="80"/>
      <c r="M36" s="80"/>
      <c r="N36" s="80"/>
      <c r="O36" s="80"/>
      <c r="P36" s="80"/>
      <c r="Q36" s="80"/>
    </row>
    <row r="37" spans="1:17" s="14" customFormat="1" x14ac:dyDescent="0.25">
      <c r="A37" s="32" t="str">
        <f>'Front Page'!A37</f>
        <v>Student 36</v>
      </c>
      <c r="B37" s="59"/>
      <c r="C37" s="48" t="b">
        <f t="shared" si="0"/>
        <v>0</v>
      </c>
      <c r="D37" s="47"/>
      <c r="E37" s="48" t="b">
        <f t="shared" si="1"/>
        <v>0</v>
      </c>
      <c r="F37" s="81"/>
      <c r="G37" s="53" t="b">
        <f t="shared" si="2"/>
        <v>0</v>
      </c>
      <c r="H37" s="73" t="str">
        <f t="shared" si="4"/>
        <v/>
      </c>
      <c r="I37" s="23"/>
      <c r="J37" s="24"/>
      <c r="K37" s="26"/>
      <c r="L37" s="80"/>
      <c r="M37" s="80"/>
      <c r="N37" s="80"/>
      <c r="O37" s="80"/>
      <c r="P37" s="80"/>
      <c r="Q37" s="80"/>
    </row>
    <row r="38" spans="1:17" s="14" customFormat="1" x14ac:dyDescent="0.25">
      <c r="A38" s="61" t="str">
        <f>'Front Page'!A38</f>
        <v>Student 37</v>
      </c>
      <c r="B38" s="67"/>
      <c r="C38" s="68" t="b">
        <f t="shared" si="0"/>
        <v>0</v>
      </c>
      <c r="D38" s="69"/>
      <c r="E38" s="68" t="b">
        <f t="shared" si="1"/>
        <v>0</v>
      </c>
      <c r="F38" s="84"/>
      <c r="G38" s="71" t="b">
        <f t="shared" si="2"/>
        <v>0</v>
      </c>
      <c r="H38" s="74" t="str">
        <f t="shared" si="4"/>
        <v/>
      </c>
      <c r="I38" s="23"/>
      <c r="J38" s="24"/>
      <c r="K38" s="26"/>
      <c r="L38" s="80"/>
      <c r="M38" s="80"/>
      <c r="N38" s="80"/>
      <c r="O38" s="80"/>
      <c r="P38" s="80"/>
      <c r="Q38" s="80"/>
    </row>
    <row r="39" spans="1:17" s="14" customFormat="1" x14ac:dyDescent="0.25">
      <c r="A39" s="32" t="str">
        <f>'Front Page'!A39</f>
        <v>Student 38</v>
      </c>
      <c r="B39" s="59"/>
      <c r="C39" s="48" t="b">
        <f t="shared" si="0"/>
        <v>0</v>
      </c>
      <c r="D39" s="47"/>
      <c r="E39" s="48" t="b">
        <f t="shared" si="1"/>
        <v>0</v>
      </c>
      <c r="F39" s="81"/>
      <c r="G39" s="53" t="b">
        <f t="shared" si="2"/>
        <v>0</v>
      </c>
      <c r="H39" s="73" t="str">
        <f t="shared" si="4"/>
        <v/>
      </c>
      <c r="I39" s="23"/>
      <c r="J39" s="24"/>
      <c r="K39" s="26"/>
      <c r="L39" s="80"/>
      <c r="M39" s="80"/>
      <c r="N39" s="80"/>
      <c r="O39" s="80"/>
      <c r="P39" s="80"/>
      <c r="Q39" s="80"/>
    </row>
    <row r="40" spans="1:17" s="14" customFormat="1" x14ac:dyDescent="0.25">
      <c r="A40" s="61" t="str">
        <f>'Front Page'!A40</f>
        <v>Student 39</v>
      </c>
      <c r="B40" s="67"/>
      <c r="C40" s="68" t="b">
        <f t="shared" si="0"/>
        <v>0</v>
      </c>
      <c r="D40" s="69"/>
      <c r="E40" s="68" t="b">
        <f t="shared" si="1"/>
        <v>0</v>
      </c>
      <c r="F40" s="84"/>
      <c r="G40" s="71" t="b">
        <f t="shared" si="2"/>
        <v>0</v>
      </c>
      <c r="H40" s="74" t="str">
        <f t="shared" si="4"/>
        <v/>
      </c>
      <c r="I40" s="23"/>
      <c r="J40" s="24"/>
      <c r="K40" s="26"/>
      <c r="L40" s="80"/>
      <c r="M40" s="80"/>
      <c r="N40" s="80"/>
      <c r="O40" s="80"/>
      <c r="P40" s="80"/>
      <c r="Q40" s="80"/>
    </row>
    <row r="41" spans="1:17" s="14" customFormat="1" ht="16.5" thickBot="1" x14ac:dyDescent="0.3">
      <c r="A41" s="33" t="str">
        <f>'Front Page'!A41</f>
        <v>Student 40</v>
      </c>
      <c r="B41" s="60"/>
      <c r="C41" s="51" t="b">
        <f t="shared" si="0"/>
        <v>0</v>
      </c>
      <c r="D41" s="50"/>
      <c r="E41" s="51" t="b">
        <f t="shared" si="1"/>
        <v>0</v>
      </c>
      <c r="F41" s="82"/>
      <c r="G41" s="54" t="b">
        <f t="shared" si="2"/>
        <v>0</v>
      </c>
      <c r="H41" s="75" t="str">
        <f t="shared" si="4"/>
        <v/>
      </c>
      <c r="I41" s="23"/>
      <c r="J41" s="24"/>
      <c r="K41" s="26"/>
      <c r="L41" s="80"/>
      <c r="M41" s="80"/>
      <c r="N41" s="80"/>
      <c r="O41" s="80"/>
      <c r="P41" s="80"/>
      <c r="Q41" s="80"/>
    </row>
    <row r="42" spans="1:17" ht="16.5" thickTop="1" x14ac:dyDescent="0.25"/>
  </sheetData>
  <sheetProtection sheet="1" objects="1" scenarios="1"/>
  <dataValidations count="3">
    <dataValidation type="list" allowBlank="1" showInputMessage="1" showErrorMessage="1" sqref="B2:B41">
      <formula1>$I$2:$I$6</formula1>
    </dataValidation>
    <dataValidation type="list" allowBlank="1" showInputMessage="1" showErrorMessage="1" sqref="D2:D41">
      <formula1>$J$2:$J$6</formula1>
    </dataValidation>
    <dataValidation type="list" allowBlank="1" showInputMessage="1" showErrorMessage="1" sqref="F2:F41">
      <formula1>$K$2:$K$6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8" sqref="B28"/>
    </sheetView>
  </sheetViews>
  <sheetFormatPr defaultColWidth="10.875" defaultRowHeight="15.75" x14ac:dyDescent="0.25"/>
  <cols>
    <col min="1" max="1" width="20.625" style="13" customWidth="1"/>
    <col min="2" max="2" width="58.625" style="14" bestFit="1" customWidth="1"/>
    <col min="3" max="3" width="10.875" style="13" hidden="1" customWidth="1"/>
    <col min="4" max="4" width="14.375" style="30" customWidth="1"/>
    <col min="5" max="5" width="10.875" style="14" customWidth="1"/>
    <col min="6" max="6" width="58.625" style="19" hidden="1" customWidth="1"/>
    <col min="7" max="7" width="10.875" style="44" customWidth="1"/>
    <col min="8" max="8" width="9.625" style="86" customWidth="1"/>
    <col min="9" max="11" width="58.375" style="79" bestFit="1" customWidth="1"/>
    <col min="12" max="12" width="49" style="79" customWidth="1"/>
    <col min="13" max="13" width="100.125" style="79" bestFit="1" customWidth="1"/>
    <col min="14" max="14" width="53.625" style="79" bestFit="1" customWidth="1"/>
    <col min="15" max="17" width="10.875" style="79"/>
    <col min="18" max="28" width="10.875" style="20"/>
    <col min="29" max="16384" width="10.875" style="14"/>
  </cols>
  <sheetData>
    <row r="1" spans="1:28" s="11" customFormat="1" ht="32.1" customHeight="1" thickTop="1" thickBot="1" x14ac:dyDescent="0.3">
      <c r="A1" s="46">
        <v>6.6</v>
      </c>
      <c r="B1" s="55" t="s">
        <v>120</v>
      </c>
      <c r="C1" s="57"/>
      <c r="D1" s="58" t="s">
        <v>40</v>
      </c>
      <c r="F1" s="15"/>
      <c r="I1" s="76"/>
      <c r="J1" s="76"/>
      <c r="K1" s="76"/>
      <c r="L1" s="76"/>
      <c r="M1" s="76"/>
      <c r="N1" s="76"/>
      <c r="O1" s="76"/>
      <c r="P1" s="76"/>
      <c r="Q1" s="7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6.5" thickTop="1" x14ac:dyDescent="0.25">
      <c r="A2" s="61" t="str">
        <f>'Front Page'!A2</f>
        <v>Student 1</v>
      </c>
      <c r="B2" s="62"/>
      <c r="C2" s="66" t="b">
        <f>IF(B2="5 - Can communicate and demonstrate at game speed",5, IF(B2="4 - Can demonstrate and communicate complex sending movement",4, IF(B2="3 - Can demonstrate complex sending movement",3, IF(B2="2 - Explore performance skills to complex sending movement", 2, IF(B2="1 - Cannot apply any performance skills to complex sending movement", 1)))))</f>
        <v>0</v>
      </c>
      <c r="D2" s="72" t="str">
        <f>IFERROR(AVERAGE(C2), "")</f>
        <v/>
      </c>
      <c r="E2" s="12"/>
      <c r="F2" s="27" t="s">
        <v>121</v>
      </c>
      <c r="G2" s="12"/>
      <c r="H2" s="85"/>
      <c r="I2" s="77"/>
      <c r="J2" s="77"/>
      <c r="K2" s="77"/>
    </row>
    <row r="3" spans="1:28" x14ac:dyDescent="0.25">
      <c r="A3" s="32" t="str">
        <f>'Front Page'!A3</f>
        <v>Student 2</v>
      </c>
      <c r="B3" s="59"/>
      <c r="C3" s="53" t="b">
        <f t="shared" ref="C3:C41" si="0">IF(B3="5 - Can communicate and demonstrate at game speed",5, IF(B3="4 - Can demonstrate and communicate complex sending movement",4, IF(B3="3 - Can demonstrate complex sending movement",3, IF(B3="2 - Explore performance skills to complex sending movement", 2, IF(B3="1 - Cannot apply any performance skills to complex sending movement", 1)))))</f>
        <v>0</v>
      </c>
      <c r="D3" s="73" t="str">
        <f t="shared" ref="D3:D41" si="1">IFERROR(AVERAGE(C3), "")</f>
        <v/>
      </c>
      <c r="E3" s="12"/>
      <c r="F3" s="27" t="s">
        <v>122</v>
      </c>
      <c r="G3" s="12"/>
      <c r="H3" s="85"/>
      <c r="I3" s="77"/>
      <c r="J3" s="77"/>
      <c r="K3" s="77"/>
    </row>
    <row r="4" spans="1:28" x14ac:dyDescent="0.25">
      <c r="A4" s="61" t="str">
        <f>'Front Page'!A4</f>
        <v>Student 3</v>
      </c>
      <c r="B4" s="67"/>
      <c r="C4" s="71" t="b">
        <f t="shared" si="0"/>
        <v>0</v>
      </c>
      <c r="D4" s="74" t="str">
        <f t="shared" si="1"/>
        <v/>
      </c>
      <c r="E4" s="12"/>
      <c r="F4" s="27" t="s">
        <v>123</v>
      </c>
      <c r="G4" s="12"/>
      <c r="H4" s="85"/>
      <c r="I4" s="77"/>
      <c r="J4" s="77"/>
      <c r="K4" s="77"/>
    </row>
    <row r="5" spans="1:28" x14ac:dyDescent="0.25">
      <c r="A5" s="32" t="str">
        <f>'Front Page'!A5</f>
        <v>Student 4</v>
      </c>
      <c r="B5" s="59"/>
      <c r="C5" s="53" t="b">
        <f t="shared" si="0"/>
        <v>0</v>
      </c>
      <c r="D5" s="73" t="str">
        <f t="shared" si="1"/>
        <v/>
      </c>
      <c r="E5" s="12"/>
      <c r="F5" s="27" t="s">
        <v>124</v>
      </c>
      <c r="G5" s="12"/>
      <c r="H5" s="85"/>
      <c r="I5" s="77"/>
      <c r="J5" s="77"/>
      <c r="K5" s="77"/>
    </row>
    <row r="6" spans="1:28" x14ac:dyDescent="0.25">
      <c r="A6" s="61" t="str">
        <f>'Front Page'!A6</f>
        <v>Student 5</v>
      </c>
      <c r="B6" s="67"/>
      <c r="C6" s="71" t="b">
        <f t="shared" si="0"/>
        <v>0</v>
      </c>
      <c r="D6" s="74" t="str">
        <f t="shared" si="1"/>
        <v/>
      </c>
      <c r="E6" s="12"/>
      <c r="F6" s="27" t="s">
        <v>125</v>
      </c>
      <c r="G6" s="12"/>
      <c r="H6" s="85"/>
      <c r="I6" s="77"/>
      <c r="J6" s="77"/>
      <c r="K6" s="77"/>
    </row>
    <row r="7" spans="1:28" x14ac:dyDescent="0.25">
      <c r="A7" s="32" t="str">
        <f>'Front Page'!A7</f>
        <v>Student 6</v>
      </c>
      <c r="B7" s="59"/>
      <c r="C7" s="53" t="b">
        <f t="shared" si="0"/>
        <v>0</v>
      </c>
      <c r="D7" s="73" t="str">
        <f t="shared" si="1"/>
        <v/>
      </c>
      <c r="E7" s="12"/>
      <c r="F7" s="27"/>
      <c r="G7" s="12"/>
      <c r="H7" s="85"/>
      <c r="I7" s="77"/>
      <c r="J7" s="78"/>
    </row>
    <row r="8" spans="1:28" x14ac:dyDescent="0.25">
      <c r="A8" s="61" t="str">
        <f>'Front Page'!A8</f>
        <v>Student 7</v>
      </c>
      <c r="B8" s="67"/>
      <c r="C8" s="71" t="b">
        <f t="shared" si="0"/>
        <v>0</v>
      </c>
      <c r="D8" s="74" t="str">
        <f t="shared" si="1"/>
        <v/>
      </c>
      <c r="E8" s="12"/>
      <c r="F8" s="27"/>
      <c r="G8" s="12"/>
      <c r="H8" s="85"/>
      <c r="I8" s="77"/>
      <c r="J8" s="78"/>
    </row>
    <row r="9" spans="1:28" x14ac:dyDescent="0.25">
      <c r="A9" s="32" t="str">
        <f>'Front Page'!A9</f>
        <v>Student 8</v>
      </c>
      <c r="B9" s="59"/>
      <c r="C9" s="53" t="b">
        <f t="shared" si="0"/>
        <v>0</v>
      </c>
      <c r="D9" s="73" t="str">
        <f t="shared" si="1"/>
        <v/>
      </c>
      <c r="E9" s="12"/>
      <c r="F9" s="27"/>
      <c r="G9" s="12"/>
      <c r="H9" s="85"/>
      <c r="I9" s="77"/>
      <c r="J9" s="78"/>
    </row>
    <row r="10" spans="1:28" x14ac:dyDescent="0.25">
      <c r="A10" s="61" t="str">
        <f>'Front Page'!A10</f>
        <v>Student 9</v>
      </c>
      <c r="B10" s="67"/>
      <c r="C10" s="71" t="b">
        <f t="shared" si="0"/>
        <v>0</v>
      </c>
      <c r="D10" s="74" t="str">
        <f t="shared" si="1"/>
        <v/>
      </c>
      <c r="E10" s="12"/>
      <c r="F10" s="27"/>
      <c r="G10" s="12"/>
      <c r="H10" s="85"/>
      <c r="I10" s="77"/>
      <c r="J10" s="78"/>
    </row>
    <row r="11" spans="1:28" x14ac:dyDescent="0.25">
      <c r="A11" s="32" t="str">
        <f>'Front Page'!A11</f>
        <v>Student 10</v>
      </c>
      <c r="B11" s="59"/>
      <c r="C11" s="53" t="b">
        <f t="shared" si="0"/>
        <v>0</v>
      </c>
      <c r="D11" s="73" t="str">
        <f t="shared" si="1"/>
        <v/>
      </c>
      <c r="E11" s="12"/>
      <c r="F11" s="27"/>
      <c r="G11" s="12"/>
      <c r="H11" s="85"/>
      <c r="I11" s="77"/>
      <c r="J11" s="78"/>
    </row>
    <row r="12" spans="1:28" x14ac:dyDescent="0.25">
      <c r="A12" s="61" t="str">
        <f>'Front Page'!A12</f>
        <v>Student 11</v>
      </c>
      <c r="B12" s="67"/>
      <c r="C12" s="71" t="b">
        <f t="shared" si="0"/>
        <v>0</v>
      </c>
      <c r="D12" s="74" t="str">
        <f t="shared" si="1"/>
        <v/>
      </c>
      <c r="E12" s="12"/>
      <c r="F12" s="27"/>
      <c r="G12" s="12"/>
      <c r="H12" s="85"/>
      <c r="I12" s="77"/>
      <c r="J12" s="78"/>
    </row>
    <row r="13" spans="1:28" x14ac:dyDescent="0.25">
      <c r="A13" s="32" t="str">
        <f>'Front Page'!A13</f>
        <v>Student 12</v>
      </c>
      <c r="B13" s="59"/>
      <c r="C13" s="53" t="b">
        <f t="shared" si="0"/>
        <v>0</v>
      </c>
      <c r="D13" s="73" t="str">
        <f t="shared" si="1"/>
        <v/>
      </c>
      <c r="E13" s="12"/>
      <c r="F13" s="27"/>
      <c r="G13" s="12"/>
      <c r="H13" s="85"/>
      <c r="I13" s="77"/>
      <c r="J13" s="78"/>
    </row>
    <row r="14" spans="1:28" x14ac:dyDescent="0.25">
      <c r="A14" s="61" t="str">
        <f>'Front Page'!A14</f>
        <v>Student 13</v>
      </c>
      <c r="B14" s="67"/>
      <c r="C14" s="71" t="b">
        <f t="shared" si="0"/>
        <v>0</v>
      </c>
      <c r="D14" s="74" t="str">
        <f t="shared" si="1"/>
        <v/>
      </c>
      <c r="E14" s="12"/>
      <c r="F14" s="27"/>
      <c r="G14" s="12"/>
      <c r="H14" s="85"/>
      <c r="I14" s="77"/>
      <c r="J14" s="78"/>
    </row>
    <row r="15" spans="1:28" x14ac:dyDescent="0.25">
      <c r="A15" s="32" t="str">
        <f>'Front Page'!A15</f>
        <v>Student 14</v>
      </c>
      <c r="B15" s="59"/>
      <c r="C15" s="53" t="b">
        <f t="shared" si="0"/>
        <v>0</v>
      </c>
      <c r="D15" s="73" t="str">
        <f t="shared" si="1"/>
        <v/>
      </c>
      <c r="E15" s="12"/>
      <c r="F15" s="27"/>
      <c r="G15" s="12"/>
      <c r="H15" s="85"/>
      <c r="I15" s="77"/>
      <c r="J15" s="78"/>
    </row>
    <row r="16" spans="1:28" x14ac:dyDescent="0.25">
      <c r="A16" s="61" t="str">
        <f>'Front Page'!A16</f>
        <v>Student 15</v>
      </c>
      <c r="B16" s="67"/>
      <c r="C16" s="71" t="b">
        <f t="shared" si="0"/>
        <v>0</v>
      </c>
      <c r="D16" s="74" t="str">
        <f t="shared" si="1"/>
        <v/>
      </c>
      <c r="E16" s="12"/>
      <c r="F16" s="27"/>
      <c r="G16" s="12"/>
      <c r="H16" s="85"/>
      <c r="I16" s="77"/>
      <c r="J16" s="78"/>
    </row>
    <row r="17" spans="1:17" s="14" customFormat="1" x14ac:dyDescent="0.25">
      <c r="A17" s="32" t="str">
        <f>'Front Page'!A17</f>
        <v>Student 16</v>
      </c>
      <c r="B17" s="59"/>
      <c r="C17" s="53" t="b">
        <f t="shared" si="0"/>
        <v>0</v>
      </c>
      <c r="D17" s="73" t="str">
        <f t="shared" si="1"/>
        <v/>
      </c>
      <c r="E17" s="12"/>
      <c r="F17" s="27"/>
      <c r="G17" s="12"/>
      <c r="H17" s="85"/>
      <c r="I17" s="77"/>
      <c r="J17" s="78"/>
      <c r="K17" s="80"/>
      <c r="L17" s="80"/>
      <c r="M17" s="80"/>
      <c r="N17" s="80"/>
      <c r="O17" s="80"/>
      <c r="P17" s="80"/>
      <c r="Q17" s="80"/>
    </row>
    <row r="18" spans="1:17" s="14" customFormat="1" x14ac:dyDescent="0.25">
      <c r="A18" s="61" t="str">
        <f>'Front Page'!A18</f>
        <v>Student 17</v>
      </c>
      <c r="B18" s="67"/>
      <c r="C18" s="71" t="b">
        <f t="shared" si="0"/>
        <v>0</v>
      </c>
      <c r="D18" s="74" t="str">
        <f t="shared" si="1"/>
        <v/>
      </c>
      <c r="E18" s="12"/>
      <c r="F18" s="27"/>
      <c r="G18" s="12"/>
      <c r="H18" s="85"/>
      <c r="I18" s="77"/>
      <c r="J18" s="78"/>
      <c r="K18" s="80"/>
      <c r="L18" s="80"/>
      <c r="M18" s="80"/>
      <c r="N18" s="80"/>
      <c r="O18" s="80"/>
      <c r="P18" s="80"/>
      <c r="Q18" s="80"/>
    </row>
    <row r="19" spans="1:17" s="14" customFormat="1" x14ac:dyDescent="0.25">
      <c r="A19" s="32" t="str">
        <f>'Front Page'!A19</f>
        <v>Student 18</v>
      </c>
      <c r="B19" s="59"/>
      <c r="C19" s="53" t="b">
        <f t="shared" si="0"/>
        <v>0</v>
      </c>
      <c r="D19" s="73" t="str">
        <f t="shared" si="1"/>
        <v/>
      </c>
      <c r="E19" s="12"/>
      <c r="F19" s="27"/>
      <c r="G19" s="12"/>
      <c r="H19" s="85"/>
      <c r="I19" s="77"/>
      <c r="J19" s="78"/>
      <c r="K19" s="80"/>
      <c r="L19" s="80"/>
      <c r="M19" s="80"/>
      <c r="N19" s="80"/>
      <c r="O19" s="80"/>
      <c r="P19" s="80"/>
      <c r="Q19" s="80"/>
    </row>
    <row r="20" spans="1:17" s="14" customFormat="1" x14ac:dyDescent="0.25">
      <c r="A20" s="61" t="str">
        <f>'Front Page'!A20</f>
        <v>Student 19</v>
      </c>
      <c r="B20" s="67"/>
      <c r="C20" s="71" t="b">
        <f t="shared" si="0"/>
        <v>0</v>
      </c>
      <c r="D20" s="74" t="str">
        <f t="shared" si="1"/>
        <v/>
      </c>
      <c r="E20" s="12"/>
      <c r="F20" s="27"/>
      <c r="G20" s="12"/>
      <c r="H20" s="85"/>
      <c r="I20" s="77"/>
      <c r="J20" s="78"/>
      <c r="K20" s="80"/>
      <c r="L20" s="80"/>
      <c r="M20" s="80"/>
      <c r="N20" s="80"/>
      <c r="O20" s="80"/>
      <c r="P20" s="80"/>
      <c r="Q20" s="80"/>
    </row>
    <row r="21" spans="1:17" s="14" customFormat="1" x14ac:dyDescent="0.25">
      <c r="A21" s="32" t="str">
        <f>'Front Page'!A21</f>
        <v>Student 20</v>
      </c>
      <c r="B21" s="59"/>
      <c r="C21" s="53" t="b">
        <f t="shared" si="0"/>
        <v>0</v>
      </c>
      <c r="D21" s="73" t="str">
        <f t="shared" si="1"/>
        <v/>
      </c>
      <c r="E21" s="12"/>
      <c r="F21" s="27"/>
      <c r="G21" s="12"/>
      <c r="H21" s="85"/>
      <c r="I21" s="77"/>
      <c r="J21" s="78"/>
      <c r="K21" s="80"/>
      <c r="L21" s="80"/>
      <c r="M21" s="80"/>
      <c r="N21" s="80"/>
      <c r="O21" s="80"/>
      <c r="P21" s="80"/>
      <c r="Q21" s="80"/>
    </row>
    <row r="22" spans="1:17" s="14" customFormat="1" x14ac:dyDescent="0.25">
      <c r="A22" s="61" t="str">
        <f>'Front Page'!A22</f>
        <v>Student 21</v>
      </c>
      <c r="B22" s="67"/>
      <c r="C22" s="71" t="b">
        <f t="shared" si="0"/>
        <v>0</v>
      </c>
      <c r="D22" s="74" t="str">
        <f t="shared" si="1"/>
        <v/>
      </c>
      <c r="E22" s="12"/>
      <c r="F22" s="27"/>
      <c r="G22" s="12"/>
      <c r="H22" s="85"/>
      <c r="I22" s="77"/>
      <c r="J22" s="78"/>
      <c r="K22" s="80"/>
      <c r="L22" s="80"/>
      <c r="M22" s="80"/>
      <c r="N22" s="80"/>
      <c r="O22" s="80"/>
      <c r="P22" s="80"/>
      <c r="Q22" s="80"/>
    </row>
    <row r="23" spans="1:17" s="14" customFormat="1" x14ac:dyDescent="0.25">
      <c r="A23" s="32" t="str">
        <f>'Front Page'!A23</f>
        <v>Student 22</v>
      </c>
      <c r="B23" s="59"/>
      <c r="C23" s="53" t="b">
        <f t="shared" si="0"/>
        <v>0</v>
      </c>
      <c r="D23" s="73" t="str">
        <f t="shared" si="1"/>
        <v/>
      </c>
      <c r="E23" s="12"/>
      <c r="F23" s="27"/>
      <c r="G23" s="12"/>
      <c r="H23" s="85"/>
      <c r="I23" s="77"/>
      <c r="J23" s="78"/>
      <c r="K23" s="80"/>
      <c r="L23" s="80"/>
      <c r="M23" s="80"/>
      <c r="N23" s="80"/>
      <c r="O23" s="80"/>
      <c r="P23" s="80"/>
      <c r="Q23" s="80"/>
    </row>
    <row r="24" spans="1:17" s="14" customFormat="1" x14ac:dyDescent="0.25">
      <c r="A24" s="61" t="str">
        <f>'Front Page'!A24</f>
        <v>Student 23</v>
      </c>
      <c r="B24" s="67"/>
      <c r="C24" s="71" t="b">
        <f t="shared" si="0"/>
        <v>0</v>
      </c>
      <c r="D24" s="74" t="str">
        <f t="shared" si="1"/>
        <v/>
      </c>
      <c r="E24" s="12"/>
      <c r="F24" s="27"/>
      <c r="G24" s="12"/>
      <c r="H24" s="85"/>
      <c r="I24" s="77"/>
      <c r="J24" s="78"/>
      <c r="K24" s="80"/>
      <c r="L24" s="80"/>
      <c r="M24" s="80"/>
      <c r="N24" s="80"/>
      <c r="O24" s="80"/>
      <c r="P24" s="80"/>
      <c r="Q24" s="80"/>
    </row>
    <row r="25" spans="1:17" s="14" customFormat="1" x14ac:dyDescent="0.25">
      <c r="A25" s="32" t="str">
        <f>'Front Page'!A25</f>
        <v>Student 24</v>
      </c>
      <c r="B25" s="59"/>
      <c r="C25" s="53" t="b">
        <f t="shared" si="0"/>
        <v>0</v>
      </c>
      <c r="D25" s="73" t="str">
        <f t="shared" si="1"/>
        <v/>
      </c>
      <c r="E25" s="12"/>
      <c r="F25" s="27"/>
      <c r="G25" s="12"/>
      <c r="H25" s="85"/>
      <c r="I25" s="77"/>
      <c r="J25" s="78"/>
      <c r="K25" s="80"/>
      <c r="L25" s="80"/>
      <c r="M25" s="80"/>
      <c r="N25" s="80"/>
      <c r="O25" s="80"/>
      <c r="P25" s="80"/>
      <c r="Q25" s="80"/>
    </row>
    <row r="26" spans="1:17" s="14" customFormat="1" x14ac:dyDescent="0.25">
      <c r="A26" s="61" t="str">
        <f>'Front Page'!A26</f>
        <v>Student 25</v>
      </c>
      <c r="B26" s="67"/>
      <c r="C26" s="71" t="b">
        <f t="shared" si="0"/>
        <v>0</v>
      </c>
      <c r="D26" s="74" t="str">
        <f t="shared" si="1"/>
        <v/>
      </c>
      <c r="E26" s="12"/>
      <c r="F26" s="27"/>
      <c r="G26" s="12"/>
      <c r="H26" s="85"/>
      <c r="I26" s="77"/>
      <c r="J26" s="78"/>
      <c r="K26" s="80"/>
      <c r="L26" s="80"/>
      <c r="M26" s="80"/>
      <c r="N26" s="80"/>
      <c r="O26" s="80"/>
      <c r="P26" s="80"/>
      <c r="Q26" s="80"/>
    </row>
    <row r="27" spans="1:17" s="14" customFormat="1" x14ac:dyDescent="0.25">
      <c r="A27" s="32" t="str">
        <f>'Front Page'!A27</f>
        <v>Student 26</v>
      </c>
      <c r="B27" s="59"/>
      <c r="C27" s="53" t="b">
        <f t="shared" si="0"/>
        <v>0</v>
      </c>
      <c r="D27" s="73" t="str">
        <f t="shared" si="1"/>
        <v/>
      </c>
      <c r="E27" s="12"/>
      <c r="F27" s="27"/>
      <c r="G27" s="12"/>
      <c r="H27" s="85"/>
      <c r="I27" s="77"/>
      <c r="J27" s="78"/>
      <c r="K27" s="80"/>
      <c r="L27" s="80"/>
      <c r="M27" s="80"/>
      <c r="N27" s="80"/>
      <c r="O27" s="80"/>
      <c r="P27" s="80"/>
      <c r="Q27" s="80"/>
    </row>
    <row r="28" spans="1:17" s="14" customFormat="1" x14ac:dyDescent="0.25">
      <c r="A28" s="61" t="str">
        <f>'Front Page'!A28</f>
        <v>Student 27</v>
      </c>
      <c r="B28" s="67"/>
      <c r="C28" s="71" t="b">
        <f t="shared" si="0"/>
        <v>0</v>
      </c>
      <c r="D28" s="74" t="str">
        <f t="shared" si="1"/>
        <v/>
      </c>
      <c r="E28" s="12"/>
      <c r="F28" s="27"/>
      <c r="G28" s="12"/>
      <c r="H28" s="85"/>
      <c r="I28" s="77"/>
      <c r="J28" s="78"/>
      <c r="K28" s="80"/>
      <c r="L28" s="80"/>
      <c r="M28" s="80"/>
      <c r="N28" s="80"/>
      <c r="O28" s="80"/>
      <c r="P28" s="80"/>
      <c r="Q28" s="80"/>
    </row>
    <row r="29" spans="1:17" s="14" customFormat="1" x14ac:dyDescent="0.25">
      <c r="A29" s="32" t="str">
        <f>'Front Page'!A29</f>
        <v>Student 28</v>
      </c>
      <c r="B29" s="59"/>
      <c r="C29" s="53" t="b">
        <f t="shared" si="0"/>
        <v>0</v>
      </c>
      <c r="D29" s="73" t="str">
        <f t="shared" si="1"/>
        <v/>
      </c>
      <c r="E29" s="12"/>
      <c r="F29" s="27"/>
      <c r="G29" s="12"/>
      <c r="H29" s="85"/>
      <c r="I29" s="77"/>
      <c r="J29" s="78"/>
      <c r="K29" s="80"/>
      <c r="L29" s="80"/>
      <c r="M29" s="80"/>
      <c r="N29" s="80"/>
      <c r="O29" s="80"/>
      <c r="P29" s="80"/>
      <c r="Q29" s="80"/>
    </row>
    <row r="30" spans="1:17" s="14" customFormat="1" x14ac:dyDescent="0.25">
      <c r="A30" s="61" t="str">
        <f>'Front Page'!A30</f>
        <v>Student 29</v>
      </c>
      <c r="B30" s="67"/>
      <c r="C30" s="71" t="b">
        <f t="shared" si="0"/>
        <v>0</v>
      </c>
      <c r="D30" s="74" t="str">
        <f t="shared" si="1"/>
        <v/>
      </c>
      <c r="E30" s="12"/>
      <c r="F30" s="27"/>
      <c r="G30" s="12"/>
      <c r="H30" s="85"/>
      <c r="I30" s="77"/>
      <c r="J30" s="78"/>
      <c r="K30" s="80"/>
      <c r="L30" s="80"/>
      <c r="M30" s="80"/>
      <c r="N30" s="80"/>
      <c r="O30" s="80"/>
      <c r="P30" s="80"/>
      <c r="Q30" s="80"/>
    </row>
    <row r="31" spans="1:17" s="14" customFormat="1" x14ac:dyDescent="0.25">
      <c r="A31" s="32" t="str">
        <f>'Front Page'!A31</f>
        <v>Student 30</v>
      </c>
      <c r="B31" s="59"/>
      <c r="C31" s="53" t="b">
        <f t="shared" si="0"/>
        <v>0</v>
      </c>
      <c r="D31" s="73" t="str">
        <f t="shared" si="1"/>
        <v/>
      </c>
      <c r="E31" s="12"/>
      <c r="F31" s="27"/>
      <c r="G31" s="12"/>
      <c r="H31" s="85"/>
      <c r="I31" s="77"/>
      <c r="J31" s="78"/>
      <c r="K31" s="80"/>
      <c r="L31" s="80"/>
      <c r="M31" s="80"/>
      <c r="N31" s="80"/>
      <c r="O31" s="80"/>
      <c r="P31" s="80"/>
      <c r="Q31" s="80"/>
    </row>
    <row r="32" spans="1:17" s="14" customFormat="1" x14ac:dyDescent="0.25">
      <c r="A32" s="61" t="str">
        <f>'Front Page'!A32</f>
        <v>Student 31</v>
      </c>
      <c r="B32" s="67"/>
      <c r="C32" s="71" t="b">
        <f t="shared" si="0"/>
        <v>0</v>
      </c>
      <c r="D32" s="74" t="str">
        <f t="shared" si="1"/>
        <v/>
      </c>
      <c r="E32" s="12"/>
      <c r="F32" s="27"/>
      <c r="G32" s="12"/>
      <c r="H32" s="85"/>
      <c r="I32" s="77"/>
      <c r="J32" s="78"/>
      <c r="K32" s="80"/>
      <c r="L32" s="80"/>
      <c r="M32" s="80"/>
      <c r="N32" s="80"/>
      <c r="O32" s="80"/>
      <c r="P32" s="80"/>
      <c r="Q32" s="80"/>
    </row>
    <row r="33" spans="1:17" s="14" customFormat="1" x14ac:dyDescent="0.25">
      <c r="A33" s="32" t="str">
        <f>'Front Page'!A33</f>
        <v>Student 32</v>
      </c>
      <c r="B33" s="59"/>
      <c r="C33" s="53" t="b">
        <f t="shared" si="0"/>
        <v>0</v>
      </c>
      <c r="D33" s="73" t="str">
        <f t="shared" si="1"/>
        <v/>
      </c>
      <c r="E33" s="12"/>
      <c r="F33" s="27"/>
      <c r="G33" s="12"/>
      <c r="H33" s="85"/>
      <c r="I33" s="77"/>
      <c r="J33" s="78"/>
      <c r="K33" s="80"/>
      <c r="L33" s="80"/>
      <c r="M33" s="80"/>
      <c r="N33" s="80"/>
      <c r="O33" s="80"/>
      <c r="P33" s="80"/>
      <c r="Q33" s="80"/>
    </row>
    <row r="34" spans="1:17" s="14" customFormat="1" x14ac:dyDescent="0.25">
      <c r="A34" s="61" t="str">
        <f>'Front Page'!A34</f>
        <v>Student 33</v>
      </c>
      <c r="B34" s="67"/>
      <c r="C34" s="71" t="b">
        <f t="shared" si="0"/>
        <v>0</v>
      </c>
      <c r="D34" s="74" t="str">
        <f t="shared" si="1"/>
        <v/>
      </c>
      <c r="E34" s="12"/>
      <c r="F34" s="27"/>
      <c r="G34" s="12"/>
      <c r="H34" s="85"/>
      <c r="I34" s="77"/>
      <c r="J34" s="78"/>
      <c r="K34" s="80"/>
      <c r="L34" s="80"/>
      <c r="M34" s="80"/>
      <c r="N34" s="80"/>
      <c r="O34" s="80"/>
      <c r="P34" s="80"/>
      <c r="Q34" s="80"/>
    </row>
    <row r="35" spans="1:17" s="14" customFormat="1" x14ac:dyDescent="0.25">
      <c r="A35" s="32" t="str">
        <f>'Front Page'!A35</f>
        <v>Student 34</v>
      </c>
      <c r="B35" s="59"/>
      <c r="C35" s="53" t="b">
        <f t="shared" si="0"/>
        <v>0</v>
      </c>
      <c r="D35" s="73" t="str">
        <f t="shared" si="1"/>
        <v/>
      </c>
      <c r="E35" s="12"/>
      <c r="F35" s="27"/>
      <c r="G35" s="12"/>
      <c r="H35" s="85"/>
      <c r="I35" s="77"/>
      <c r="J35" s="78"/>
      <c r="K35" s="80"/>
      <c r="L35" s="80"/>
      <c r="M35" s="80"/>
      <c r="N35" s="80"/>
      <c r="O35" s="80"/>
      <c r="P35" s="80"/>
      <c r="Q35" s="80"/>
    </row>
    <row r="36" spans="1:17" s="14" customFormat="1" x14ac:dyDescent="0.25">
      <c r="A36" s="61" t="str">
        <f>'Front Page'!A36</f>
        <v>Student 35</v>
      </c>
      <c r="B36" s="67"/>
      <c r="C36" s="71" t="b">
        <f t="shared" si="0"/>
        <v>0</v>
      </c>
      <c r="D36" s="74" t="str">
        <f t="shared" si="1"/>
        <v/>
      </c>
      <c r="E36" s="12"/>
      <c r="F36" s="27"/>
      <c r="G36" s="12"/>
      <c r="H36" s="85"/>
      <c r="I36" s="77"/>
      <c r="J36" s="78"/>
      <c r="K36" s="80"/>
      <c r="L36" s="80"/>
      <c r="M36" s="80"/>
      <c r="N36" s="80"/>
      <c r="O36" s="80"/>
      <c r="P36" s="80"/>
      <c r="Q36" s="80"/>
    </row>
    <row r="37" spans="1:17" s="14" customFormat="1" x14ac:dyDescent="0.25">
      <c r="A37" s="32" t="str">
        <f>'Front Page'!A37</f>
        <v>Student 36</v>
      </c>
      <c r="B37" s="59"/>
      <c r="C37" s="53" t="b">
        <f t="shared" si="0"/>
        <v>0</v>
      </c>
      <c r="D37" s="73" t="str">
        <f t="shared" si="1"/>
        <v/>
      </c>
      <c r="E37" s="12"/>
      <c r="F37" s="27"/>
      <c r="G37" s="12"/>
      <c r="H37" s="85"/>
      <c r="I37" s="77"/>
      <c r="J37" s="78"/>
      <c r="K37" s="80"/>
      <c r="L37" s="80"/>
      <c r="M37" s="80"/>
      <c r="N37" s="80"/>
      <c r="O37" s="80"/>
      <c r="P37" s="80"/>
      <c r="Q37" s="80"/>
    </row>
    <row r="38" spans="1:17" s="14" customFormat="1" x14ac:dyDescent="0.25">
      <c r="A38" s="61" t="str">
        <f>'Front Page'!A38</f>
        <v>Student 37</v>
      </c>
      <c r="B38" s="67"/>
      <c r="C38" s="71" t="b">
        <f t="shared" si="0"/>
        <v>0</v>
      </c>
      <c r="D38" s="74" t="str">
        <f t="shared" si="1"/>
        <v/>
      </c>
      <c r="E38" s="12"/>
      <c r="F38" s="27"/>
      <c r="G38" s="12"/>
      <c r="H38" s="85"/>
      <c r="I38" s="77"/>
      <c r="J38" s="78"/>
      <c r="K38" s="80"/>
      <c r="L38" s="80"/>
      <c r="M38" s="80"/>
      <c r="N38" s="80"/>
      <c r="O38" s="80"/>
      <c r="P38" s="80"/>
      <c r="Q38" s="80"/>
    </row>
    <row r="39" spans="1:17" s="14" customFormat="1" x14ac:dyDescent="0.25">
      <c r="A39" s="32" t="str">
        <f>'Front Page'!A39</f>
        <v>Student 38</v>
      </c>
      <c r="B39" s="59"/>
      <c r="C39" s="53" t="b">
        <f t="shared" si="0"/>
        <v>0</v>
      </c>
      <c r="D39" s="73" t="str">
        <f t="shared" si="1"/>
        <v/>
      </c>
      <c r="E39" s="12"/>
      <c r="F39" s="27"/>
      <c r="G39" s="12"/>
      <c r="H39" s="85"/>
      <c r="I39" s="77"/>
      <c r="J39" s="78"/>
      <c r="K39" s="80"/>
      <c r="L39" s="80"/>
      <c r="M39" s="80"/>
      <c r="N39" s="80"/>
      <c r="O39" s="80"/>
      <c r="P39" s="80"/>
      <c r="Q39" s="80"/>
    </row>
    <row r="40" spans="1:17" s="14" customFormat="1" x14ac:dyDescent="0.25">
      <c r="A40" s="61" t="str">
        <f>'Front Page'!A40</f>
        <v>Student 39</v>
      </c>
      <c r="B40" s="67"/>
      <c r="C40" s="71" t="b">
        <f t="shared" si="0"/>
        <v>0</v>
      </c>
      <c r="D40" s="74" t="str">
        <f t="shared" si="1"/>
        <v/>
      </c>
      <c r="E40" s="12"/>
      <c r="F40" s="27"/>
      <c r="G40" s="12"/>
      <c r="H40" s="85"/>
      <c r="I40" s="77"/>
      <c r="J40" s="78"/>
      <c r="K40" s="80"/>
      <c r="L40" s="80"/>
      <c r="M40" s="80"/>
      <c r="N40" s="80"/>
      <c r="O40" s="80"/>
      <c r="P40" s="80"/>
      <c r="Q40" s="80"/>
    </row>
    <row r="41" spans="1:17" s="14" customFormat="1" ht="16.5" thickBot="1" x14ac:dyDescent="0.3">
      <c r="A41" s="33" t="str">
        <f>'Front Page'!A41</f>
        <v>Student 40</v>
      </c>
      <c r="B41" s="60"/>
      <c r="C41" s="54" t="b">
        <f t="shared" si="0"/>
        <v>0</v>
      </c>
      <c r="D41" s="75" t="str">
        <f t="shared" si="1"/>
        <v/>
      </c>
      <c r="E41" s="12"/>
      <c r="F41" s="27"/>
      <c r="G41" s="12"/>
      <c r="H41" s="85"/>
      <c r="I41" s="77"/>
      <c r="J41" s="78"/>
      <c r="K41" s="80"/>
      <c r="L41" s="80"/>
      <c r="M41" s="80"/>
      <c r="N41" s="80"/>
      <c r="O41" s="80"/>
      <c r="P41" s="80"/>
      <c r="Q41" s="80"/>
    </row>
    <row r="42" spans="1:17" ht="16.5" thickTop="1" x14ac:dyDescent="0.25"/>
  </sheetData>
  <sheetProtection sheet="1" objects="1" scenarios="1"/>
  <dataValidations count="1">
    <dataValidation type="list" allowBlank="1" showInputMessage="1" showErrorMessage="1" sqref="B2:B41">
      <formula1>$F$2:$F$6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D24" sqref="D24"/>
    </sheetView>
  </sheetViews>
  <sheetFormatPr defaultColWidth="10.875" defaultRowHeight="15.75" x14ac:dyDescent="0.25"/>
  <cols>
    <col min="1" max="1" width="20.625" style="13" customWidth="1"/>
    <col min="2" max="2" width="79.5" style="14" bestFit="1" customWidth="1"/>
    <col min="3" max="3" width="10.875" style="13" hidden="1" customWidth="1"/>
    <col min="4" max="4" width="81" style="80" bestFit="1" customWidth="1"/>
    <col min="5" max="5" width="10.875" style="13" hidden="1" customWidth="1"/>
    <col min="6" max="6" width="74.125" style="44" bestFit="1" customWidth="1"/>
    <col min="7" max="7" width="10.875" style="21" hidden="1" customWidth="1"/>
    <col min="8" max="8" width="14.375" style="28" customWidth="1"/>
    <col min="9" max="9" width="9" style="79" customWidth="1"/>
    <col min="10" max="10" width="79.5" style="25" hidden="1" customWidth="1"/>
    <col min="11" max="11" width="79.375" style="25" hidden="1" customWidth="1"/>
    <col min="12" max="12" width="74.125" style="25" hidden="1" customWidth="1"/>
    <col min="13" max="13" width="100.125" style="79" bestFit="1" customWidth="1"/>
    <col min="14" max="14" width="53.625" style="79" bestFit="1" customWidth="1"/>
    <col min="15" max="17" width="10.875" style="79"/>
    <col min="18" max="28" width="10.875" style="20"/>
    <col min="29" max="16384" width="10.875" style="14"/>
  </cols>
  <sheetData>
    <row r="1" spans="1:17" s="11" customFormat="1" ht="32.1" customHeight="1" thickTop="1" thickBot="1" x14ac:dyDescent="0.3">
      <c r="A1" s="95">
        <v>6.7</v>
      </c>
      <c r="B1" s="55" t="s">
        <v>126</v>
      </c>
      <c r="C1" s="56"/>
      <c r="D1" s="55" t="s">
        <v>134</v>
      </c>
      <c r="E1" s="56"/>
      <c r="F1" s="55" t="s">
        <v>127</v>
      </c>
      <c r="G1" s="57"/>
      <c r="H1" s="58" t="s">
        <v>40</v>
      </c>
      <c r="I1" s="94"/>
      <c r="J1" s="29"/>
      <c r="K1" s="29"/>
      <c r="L1" s="29"/>
      <c r="M1" s="94"/>
      <c r="N1" s="94"/>
      <c r="O1" s="94"/>
      <c r="P1" s="94"/>
      <c r="Q1" s="94"/>
    </row>
    <row r="2" spans="1:17" s="14" customFormat="1" ht="16.5" thickTop="1" x14ac:dyDescent="0.25">
      <c r="A2" s="61" t="str">
        <f>'Front Page'!A2</f>
        <v>Student 1</v>
      </c>
      <c r="B2" s="62"/>
      <c r="C2" s="63" t="b">
        <f>IF(B2="5 - Examine principles for improvement of force production",5, IF(B2="4 - Apply through movement an understanding of force production",4, IF(B2="3 - Communicate through movement an understanding of force production",3, IF(B2="2 - Explore through movement an understanding of force production", 2, IF(B2="1 - Cannot demonstrate/communicate through movement an understanding of force production", 1)))))</f>
        <v>0</v>
      </c>
      <c r="D2" s="98"/>
      <c r="E2" s="63" t="b">
        <f>IF(D2="5 - Examine principles for improvement of force absorption",5, IF(D2="4 - Apply through movement an understanding of force absorption",4, IF(D2="3 - Communicate through movement an understanding of force absorption",3, IF(D2="2 - Explore through movement an understanding of force absorption", 2, IF(D2="1 - Cannot demonstrate/communicate through movement an understanding of force absorption", 1)))))</f>
        <v>0</v>
      </c>
      <c r="F2" s="83"/>
      <c r="G2" s="66" t="b">
        <f>IF(F2="5 - Examine principles for improvement of resistance",5, IF(F2="4 - Apply through movement an understanding of resistance",4, IF(F2="3 - Communicate through movement an understanding of resistance",3, IF(F2="2 - Explore through movement an understanding of resistance", 2, IF(F2="1 - Cannot demonstrate/communicate through movement an understanding of resistance", 1)))))</f>
        <v>0</v>
      </c>
      <c r="H2" s="72" t="str">
        <f>IFERROR(AVERAGE(C2, E2, G2), "")</f>
        <v/>
      </c>
      <c r="I2" s="77"/>
      <c r="J2" s="23" t="s">
        <v>135</v>
      </c>
      <c r="K2" s="23" t="s">
        <v>136</v>
      </c>
      <c r="L2" s="23" t="s">
        <v>137</v>
      </c>
      <c r="M2" s="79"/>
      <c r="N2" s="79"/>
      <c r="O2" s="79"/>
      <c r="P2" s="79"/>
      <c r="Q2" s="79"/>
    </row>
    <row r="3" spans="1:17" s="14" customFormat="1" x14ac:dyDescent="0.25">
      <c r="A3" s="32" t="str">
        <f>'Front Page'!A3</f>
        <v>Student 2</v>
      </c>
      <c r="B3" s="59"/>
      <c r="C3" s="48" t="b">
        <f t="shared" ref="C3:C41" si="0">IF(B3="5 - Examine principles for improvement of force production",5, IF(B3="4 - Apply through movement an understanding of force production",4, IF(B3="3 - Communicate through movement an understanding of force production",3, IF(B3="2 - Explore through movement an understanding of force production", 2, IF(B3="1 - Cannot demonstrate/communicate through movement an understanding of force production", 1)))))</f>
        <v>0</v>
      </c>
      <c r="D3" s="96"/>
      <c r="E3" s="48" t="b">
        <f t="shared" ref="E3:E41" si="1">IF(D3="5 - Examine principles for improvement of force absorption",5, IF(D3="4 - Apply through movement an understanding of force absorption",4, IF(D3="3 - Communicate through movement an understanding of force absorption",3, IF(D3="2 - Explore through movement an understanding of force absorption", 2, IF(D3="1 - Cannot demonstrate/communicate through movement an understanding of force absorption", 1)))))</f>
        <v>0</v>
      </c>
      <c r="F3" s="81"/>
      <c r="G3" s="53" t="b">
        <f t="shared" ref="G3:G41" si="2">IF(F3="5 - Examine principles for improvement of resistance",5, IF(F3="4 - Apply through movement an understanding of resistance",4, IF(F3="3 - Communicate through movement an understanding of resistance",3, IF(F3="2 - Explore through movement an understanding of resistance", 2, IF(F3="1 - Cannot demonstrate/communicate through movement an understanding of resistance", 1)))))</f>
        <v>0</v>
      </c>
      <c r="H3" s="73" t="str">
        <f t="shared" ref="H3:H41" si="3">IFERROR(AVERAGE(C3, E3, G3), "")</f>
        <v/>
      </c>
      <c r="I3" s="77"/>
      <c r="J3" s="23" t="s">
        <v>140</v>
      </c>
      <c r="K3" s="23" t="s">
        <v>139</v>
      </c>
      <c r="L3" s="23" t="s">
        <v>138</v>
      </c>
      <c r="M3" s="79"/>
      <c r="N3" s="79"/>
      <c r="O3" s="79"/>
      <c r="P3" s="79"/>
      <c r="Q3" s="79"/>
    </row>
    <row r="4" spans="1:17" s="14" customFormat="1" x14ac:dyDescent="0.25">
      <c r="A4" s="61" t="str">
        <f>'Front Page'!A4</f>
        <v>Student 3</v>
      </c>
      <c r="B4" s="67"/>
      <c r="C4" s="68" t="b">
        <f t="shared" si="0"/>
        <v>0</v>
      </c>
      <c r="D4" s="99"/>
      <c r="E4" s="68" t="b">
        <f t="shared" si="1"/>
        <v>0</v>
      </c>
      <c r="F4" s="84"/>
      <c r="G4" s="71" t="b">
        <f t="shared" si="2"/>
        <v>0</v>
      </c>
      <c r="H4" s="74" t="str">
        <f t="shared" si="3"/>
        <v/>
      </c>
      <c r="I4" s="77"/>
      <c r="J4" s="23" t="s">
        <v>128</v>
      </c>
      <c r="K4" s="23" t="s">
        <v>131</v>
      </c>
      <c r="L4" s="23" t="s">
        <v>141</v>
      </c>
      <c r="M4" s="79"/>
      <c r="N4" s="79"/>
      <c r="O4" s="79"/>
      <c r="P4" s="79"/>
      <c r="Q4" s="79"/>
    </row>
    <row r="5" spans="1:17" s="14" customFormat="1" x14ac:dyDescent="0.25">
      <c r="A5" s="32" t="str">
        <f>'Front Page'!A5</f>
        <v>Student 4</v>
      </c>
      <c r="B5" s="59"/>
      <c r="C5" s="48" t="b">
        <f t="shared" si="0"/>
        <v>0</v>
      </c>
      <c r="D5" s="96"/>
      <c r="E5" s="48" t="b">
        <f t="shared" si="1"/>
        <v>0</v>
      </c>
      <c r="F5" s="81"/>
      <c r="G5" s="53" t="b">
        <f t="shared" si="2"/>
        <v>0</v>
      </c>
      <c r="H5" s="73" t="str">
        <f t="shared" si="3"/>
        <v/>
      </c>
      <c r="I5" s="77"/>
      <c r="J5" s="23" t="s">
        <v>129</v>
      </c>
      <c r="K5" s="23" t="s">
        <v>132</v>
      </c>
      <c r="L5" s="23" t="s">
        <v>142</v>
      </c>
      <c r="M5" s="79"/>
      <c r="N5" s="79"/>
      <c r="O5" s="79"/>
      <c r="P5" s="79"/>
      <c r="Q5" s="79"/>
    </row>
    <row r="6" spans="1:17" s="14" customFormat="1" x14ac:dyDescent="0.25">
      <c r="A6" s="61" t="str">
        <f>'Front Page'!A6</f>
        <v>Student 5</v>
      </c>
      <c r="B6" s="67"/>
      <c r="C6" s="68" t="b">
        <f t="shared" si="0"/>
        <v>0</v>
      </c>
      <c r="D6" s="99"/>
      <c r="E6" s="68" t="b">
        <f t="shared" si="1"/>
        <v>0</v>
      </c>
      <c r="F6" s="84"/>
      <c r="G6" s="71" t="b">
        <f t="shared" si="2"/>
        <v>0</v>
      </c>
      <c r="H6" s="74" t="str">
        <f t="shared" si="3"/>
        <v/>
      </c>
      <c r="I6" s="77"/>
      <c r="J6" s="23" t="s">
        <v>130</v>
      </c>
      <c r="K6" s="23" t="s">
        <v>133</v>
      </c>
      <c r="L6" s="23" t="s">
        <v>143</v>
      </c>
      <c r="M6" s="79"/>
      <c r="N6" s="79"/>
      <c r="O6" s="79"/>
      <c r="P6" s="79"/>
      <c r="Q6" s="79"/>
    </row>
    <row r="7" spans="1:17" s="14" customFormat="1" x14ac:dyDescent="0.25">
      <c r="A7" s="32" t="str">
        <f>'Front Page'!A7</f>
        <v>Student 6</v>
      </c>
      <c r="B7" s="59"/>
      <c r="C7" s="48" t="b">
        <f t="shared" si="0"/>
        <v>0</v>
      </c>
      <c r="D7" s="96"/>
      <c r="E7" s="48" t="b">
        <f t="shared" si="1"/>
        <v>0</v>
      </c>
      <c r="F7" s="81"/>
      <c r="G7" s="53" t="b">
        <f t="shared" si="2"/>
        <v>0</v>
      </c>
      <c r="H7" s="73" t="str">
        <f t="shared" si="3"/>
        <v/>
      </c>
      <c r="I7" s="77"/>
      <c r="J7" s="24"/>
      <c r="K7" s="25"/>
      <c r="L7" s="25"/>
      <c r="M7" s="79"/>
      <c r="N7" s="79"/>
      <c r="O7" s="79"/>
      <c r="P7" s="79"/>
      <c r="Q7" s="79"/>
    </row>
    <row r="8" spans="1:17" s="14" customFormat="1" x14ac:dyDescent="0.25">
      <c r="A8" s="61" t="str">
        <f>'Front Page'!A8</f>
        <v>Student 7</v>
      </c>
      <c r="B8" s="67"/>
      <c r="C8" s="68" t="b">
        <f t="shared" si="0"/>
        <v>0</v>
      </c>
      <c r="D8" s="99"/>
      <c r="E8" s="68" t="b">
        <f t="shared" si="1"/>
        <v>0</v>
      </c>
      <c r="F8" s="84"/>
      <c r="G8" s="71" t="b">
        <f t="shared" si="2"/>
        <v>0</v>
      </c>
      <c r="H8" s="74" t="str">
        <f t="shared" si="3"/>
        <v/>
      </c>
      <c r="I8" s="77"/>
      <c r="J8" s="24"/>
      <c r="K8" s="25"/>
      <c r="L8" s="25"/>
      <c r="M8" s="79"/>
      <c r="N8" s="79"/>
      <c r="O8" s="79"/>
      <c r="P8" s="79"/>
      <c r="Q8" s="79"/>
    </row>
    <row r="9" spans="1:17" s="14" customFormat="1" x14ac:dyDescent="0.25">
      <c r="A9" s="32" t="str">
        <f>'Front Page'!A9</f>
        <v>Student 8</v>
      </c>
      <c r="B9" s="59"/>
      <c r="C9" s="48" t="b">
        <f t="shared" si="0"/>
        <v>0</v>
      </c>
      <c r="D9" s="96"/>
      <c r="E9" s="48" t="b">
        <f t="shared" si="1"/>
        <v>0</v>
      </c>
      <c r="F9" s="81"/>
      <c r="G9" s="53" t="b">
        <f t="shared" si="2"/>
        <v>0</v>
      </c>
      <c r="H9" s="73" t="str">
        <f t="shared" si="3"/>
        <v/>
      </c>
      <c r="I9" s="77"/>
      <c r="J9" s="24"/>
      <c r="K9" s="25"/>
      <c r="L9" s="25"/>
      <c r="M9" s="79"/>
      <c r="N9" s="79"/>
      <c r="O9" s="79"/>
      <c r="P9" s="79"/>
      <c r="Q9" s="79"/>
    </row>
    <row r="10" spans="1:17" s="14" customFormat="1" x14ac:dyDescent="0.25">
      <c r="A10" s="61" t="str">
        <f>'Front Page'!A10</f>
        <v>Student 9</v>
      </c>
      <c r="B10" s="67"/>
      <c r="C10" s="68" t="b">
        <f t="shared" si="0"/>
        <v>0</v>
      </c>
      <c r="D10" s="99"/>
      <c r="E10" s="68" t="b">
        <f t="shared" si="1"/>
        <v>0</v>
      </c>
      <c r="F10" s="84"/>
      <c r="G10" s="71" t="b">
        <f t="shared" si="2"/>
        <v>0</v>
      </c>
      <c r="H10" s="74" t="str">
        <f t="shared" si="3"/>
        <v/>
      </c>
      <c r="I10" s="77"/>
      <c r="J10" s="24"/>
      <c r="K10" s="25"/>
      <c r="L10" s="25"/>
      <c r="M10" s="79"/>
      <c r="N10" s="79"/>
      <c r="O10" s="79"/>
      <c r="P10" s="79"/>
      <c r="Q10" s="79"/>
    </row>
    <row r="11" spans="1:17" s="14" customFormat="1" x14ac:dyDescent="0.25">
      <c r="A11" s="32" t="str">
        <f>'Front Page'!A11</f>
        <v>Student 10</v>
      </c>
      <c r="B11" s="59"/>
      <c r="C11" s="48" t="b">
        <f t="shared" si="0"/>
        <v>0</v>
      </c>
      <c r="D11" s="96"/>
      <c r="E11" s="48" t="b">
        <f t="shared" si="1"/>
        <v>0</v>
      </c>
      <c r="F11" s="81"/>
      <c r="G11" s="53" t="b">
        <f t="shared" si="2"/>
        <v>0</v>
      </c>
      <c r="H11" s="73" t="str">
        <f t="shared" si="3"/>
        <v/>
      </c>
      <c r="I11" s="77"/>
      <c r="J11" s="24"/>
      <c r="K11" s="25"/>
      <c r="L11" s="25"/>
      <c r="M11" s="79"/>
      <c r="N11" s="79"/>
      <c r="O11" s="79"/>
      <c r="P11" s="79"/>
      <c r="Q11" s="79"/>
    </row>
    <row r="12" spans="1:17" s="14" customFormat="1" x14ac:dyDescent="0.25">
      <c r="A12" s="61" t="str">
        <f>'Front Page'!A12</f>
        <v>Student 11</v>
      </c>
      <c r="B12" s="67"/>
      <c r="C12" s="68" t="b">
        <f t="shared" si="0"/>
        <v>0</v>
      </c>
      <c r="D12" s="99"/>
      <c r="E12" s="68" t="b">
        <f t="shared" si="1"/>
        <v>0</v>
      </c>
      <c r="F12" s="84"/>
      <c r="G12" s="71" t="b">
        <f t="shared" si="2"/>
        <v>0</v>
      </c>
      <c r="H12" s="74" t="str">
        <f t="shared" si="3"/>
        <v/>
      </c>
      <c r="I12" s="77"/>
      <c r="J12" s="24"/>
      <c r="K12" s="25"/>
      <c r="L12" s="25"/>
      <c r="M12" s="79"/>
      <c r="N12" s="79"/>
      <c r="O12" s="79"/>
      <c r="P12" s="79"/>
      <c r="Q12" s="79"/>
    </row>
    <row r="13" spans="1:17" s="14" customFormat="1" x14ac:dyDescent="0.25">
      <c r="A13" s="32" t="str">
        <f>'Front Page'!A13</f>
        <v>Student 12</v>
      </c>
      <c r="B13" s="59"/>
      <c r="C13" s="48" t="b">
        <f t="shared" si="0"/>
        <v>0</v>
      </c>
      <c r="D13" s="96"/>
      <c r="E13" s="48" t="b">
        <f t="shared" si="1"/>
        <v>0</v>
      </c>
      <c r="F13" s="81"/>
      <c r="G13" s="53" t="b">
        <f t="shared" si="2"/>
        <v>0</v>
      </c>
      <c r="H13" s="73" t="str">
        <f t="shared" si="3"/>
        <v/>
      </c>
      <c r="I13" s="77"/>
      <c r="J13" s="24"/>
      <c r="K13" s="25"/>
      <c r="L13" s="25"/>
      <c r="M13" s="79"/>
      <c r="N13" s="79"/>
      <c r="O13" s="79"/>
      <c r="P13" s="79"/>
      <c r="Q13" s="79"/>
    </row>
    <row r="14" spans="1:17" s="14" customFormat="1" x14ac:dyDescent="0.25">
      <c r="A14" s="61" t="str">
        <f>'Front Page'!A14</f>
        <v>Student 13</v>
      </c>
      <c r="B14" s="67"/>
      <c r="C14" s="68" t="b">
        <f t="shared" si="0"/>
        <v>0</v>
      </c>
      <c r="D14" s="99"/>
      <c r="E14" s="68" t="b">
        <f t="shared" si="1"/>
        <v>0</v>
      </c>
      <c r="F14" s="84"/>
      <c r="G14" s="71" t="b">
        <f t="shared" si="2"/>
        <v>0</v>
      </c>
      <c r="H14" s="74" t="str">
        <f t="shared" si="3"/>
        <v/>
      </c>
      <c r="I14" s="77"/>
      <c r="J14" s="24"/>
      <c r="K14" s="25"/>
      <c r="L14" s="25"/>
      <c r="M14" s="79"/>
      <c r="N14" s="79"/>
      <c r="O14" s="79"/>
      <c r="P14" s="79"/>
      <c r="Q14" s="79"/>
    </row>
    <row r="15" spans="1:17" s="14" customFormat="1" x14ac:dyDescent="0.25">
      <c r="A15" s="32" t="str">
        <f>'Front Page'!A15</f>
        <v>Student 14</v>
      </c>
      <c r="B15" s="59"/>
      <c r="C15" s="48" t="b">
        <f t="shared" si="0"/>
        <v>0</v>
      </c>
      <c r="D15" s="96"/>
      <c r="E15" s="48" t="b">
        <f t="shared" si="1"/>
        <v>0</v>
      </c>
      <c r="F15" s="81"/>
      <c r="G15" s="53" t="b">
        <f t="shared" si="2"/>
        <v>0</v>
      </c>
      <c r="H15" s="73" t="str">
        <f t="shared" si="3"/>
        <v/>
      </c>
      <c r="I15" s="77"/>
      <c r="J15" s="24"/>
      <c r="K15" s="25"/>
      <c r="L15" s="25"/>
      <c r="M15" s="79"/>
      <c r="N15" s="79"/>
      <c r="O15" s="79"/>
      <c r="P15" s="79"/>
      <c r="Q15" s="79"/>
    </row>
    <row r="16" spans="1:17" s="14" customFormat="1" x14ac:dyDescent="0.25">
      <c r="A16" s="61" t="str">
        <f>'Front Page'!A16</f>
        <v>Student 15</v>
      </c>
      <c r="B16" s="67"/>
      <c r="C16" s="68" t="b">
        <f t="shared" si="0"/>
        <v>0</v>
      </c>
      <c r="D16" s="99"/>
      <c r="E16" s="68" t="b">
        <f t="shared" si="1"/>
        <v>0</v>
      </c>
      <c r="F16" s="84"/>
      <c r="G16" s="71" t="b">
        <f t="shared" si="2"/>
        <v>0</v>
      </c>
      <c r="H16" s="74" t="str">
        <f t="shared" si="3"/>
        <v/>
      </c>
      <c r="I16" s="77"/>
      <c r="J16" s="24"/>
      <c r="K16" s="25"/>
      <c r="L16" s="25"/>
      <c r="M16" s="79"/>
      <c r="N16" s="79"/>
      <c r="O16" s="79"/>
      <c r="P16" s="79"/>
      <c r="Q16" s="79"/>
    </row>
    <row r="17" spans="1:17" s="14" customFormat="1" x14ac:dyDescent="0.25">
      <c r="A17" s="32" t="str">
        <f>'Front Page'!A17</f>
        <v>Student 16</v>
      </c>
      <c r="B17" s="59"/>
      <c r="C17" s="48" t="b">
        <f t="shared" si="0"/>
        <v>0</v>
      </c>
      <c r="D17" s="96"/>
      <c r="E17" s="48" t="b">
        <f t="shared" si="1"/>
        <v>0</v>
      </c>
      <c r="F17" s="81"/>
      <c r="G17" s="53" t="b">
        <f t="shared" si="2"/>
        <v>0</v>
      </c>
      <c r="H17" s="73" t="str">
        <f t="shared" si="3"/>
        <v/>
      </c>
      <c r="I17" s="77"/>
      <c r="J17" s="24"/>
      <c r="K17" s="26"/>
      <c r="L17" s="26"/>
      <c r="M17" s="80"/>
      <c r="N17" s="80"/>
      <c r="O17" s="80"/>
      <c r="P17" s="80"/>
      <c r="Q17" s="80"/>
    </row>
    <row r="18" spans="1:17" s="14" customFormat="1" x14ac:dyDescent="0.25">
      <c r="A18" s="61" t="str">
        <f>'Front Page'!A18</f>
        <v>Student 17</v>
      </c>
      <c r="B18" s="67"/>
      <c r="C18" s="68" t="b">
        <f t="shared" si="0"/>
        <v>0</v>
      </c>
      <c r="D18" s="99"/>
      <c r="E18" s="68" t="b">
        <f t="shared" si="1"/>
        <v>0</v>
      </c>
      <c r="F18" s="84"/>
      <c r="G18" s="71" t="b">
        <f t="shared" si="2"/>
        <v>0</v>
      </c>
      <c r="H18" s="74" t="str">
        <f t="shared" si="3"/>
        <v/>
      </c>
      <c r="I18" s="77"/>
      <c r="J18" s="24"/>
      <c r="K18" s="26"/>
      <c r="L18" s="26"/>
      <c r="M18" s="80"/>
      <c r="N18" s="80"/>
      <c r="O18" s="80"/>
      <c r="P18" s="80"/>
      <c r="Q18" s="80"/>
    </row>
    <row r="19" spans="1:17" s="14" customFormat="1" x14ac:dyDescent="0.25">
      <c r="A19" s="32" t="str">
        <f>'Front Page'!A19</f>
        <v>Student 18</v>
      </c>
      <c r="B19" s="59"/>
      <c r="C19" s="48" t="b">
        <f t="shared" si="0"/>
        <v>0</v>
      </c>
      <c r="D19" s="96"/>
      <c r="E19" s="48" t="b">
        <f t="shared" si="1"/>
        <v>0</v>
      </c>
      <c r="F19" s="81"/>
      <c r="G19" s="53" t="b">
        <f t="shared" si="2"/>
        <v>0</v>
      </c>
      <c r="H19" s="73" t="str">
        <f t="shared" si="3"/>
        <v/>
      </c>
      <c r="I19" s="77"/>
      <c r="J19" s="24"/>
      <c r="K19" s="26"/>
      <c r="L19" s="26"/>
      <c r="M19" s="80"/>
      <c r="N19" s="80"/>
      <c r="O19" s="80"/>
      <c r="P19" s="80"/>
      <c r="Q19" s="80"/>
    </row>
    <row r="20" spans="1:17" s="14" customFormat="1" x14ac:dyDescent="0.25">
      <c r="A20" s="61" t="str">
        <f>'Front Page'!A20</f>
        <v>Student 19</v>
      </c>
      <c r="B20" s="67"/>
      <c r="C20" s="68" t="b">
        <f t="shared" si="0"/>
        <v>0</v>
      </c>
      <c r="D20" s="99"/>
      <c r="E20" s="68" t="b">
        <f t="shared" si="1"/>
        <v>0</v>
      </c>
      <c r="F20" s="84"/>
      <c r="G20" s="71" t="b">
        <f t="shared" si="2"/>
        <v>0</v>
      </c>
      <c r="H20" s="74" t="str">
        <f t="shared" si="3"/>
        <v/>
      </c>
      <c r="I20" s="77"/>
      <c r="J20" s="24"/>
      <c r="K20" s="26"/>
      <c r="L20" s="26"/>
      <c r="M20" s="80"/>
      <c r="N20" s="80"/>
      <c r="O20" s="80"/>
      <c r="P20" s="80"/>
      <c r="Q20" s="80"/>
    </row>
    <row r="21" spans="1:17" s="14" customFormat="1" x14ac:dyDescent="0.25">
      <c r="A21" s="32" t="str">
        <f>'Front Page'!A21</f>
        <v>Student 20</v>
      </c>
      <c r="B21" s="59"/>
      <c r="C21" s="48" t="b">
        <f t="shared" si="0"/>
        <v>0</v>
      </c>
      <c r="D21" s="96"/>
      <c r="E21" s="48" t="b">
        <f t="shared" si="1"/>
        <v>0</v>
      </c>
      <c r="F21" s="81"/>
      <c r="G21" s="53" t="b">
        <f t="shared" si="2"/>
        <v>0</v>
      </c>
      <c r="H21" s="73" t="str">
        <f t="shared" si="3"/>
        <v/>
      </c>
      <c r="I21" s="77"/>
      <c r="J21" s="24"/>
      <c r="K21" s="26"/>
      <c r="L21" s="26"/>
      <c r="M21" s="80"/>
      <c r="N21" s="80"/>
      <c r="O21" s="80"/>
      <c r="P21" s="80"/>
      <c r="Q21" s="80"/>
    </row>
    <row r="22" spans="1:17" s="14" customFormat="1" x14ac:dyDescent="0.25">
      <c r="A22" s="61" t="str">
        <f>'Front Page'!A22</f>
        <v>Student 21</v>
      </c>
      <c r="B22" s="67"/>
      <c r="C22" s="68" t="b">
        <f t="shared" si="0"/>
        <v>0</v>
      </c>
      <c r="D22" s="99"/>
      <c r="E22" s="68" t="b">
        <f t="shared" si="1"/>
        <v>0</v>
      </c>
      <c r="F22" s="84"/>
      <c r="G22" s="71" t="b">
        <f t="shared" si="2"/>
        <v>0</v>
      </c>
      <c r="H22" s="74" t="str">
        <f t="shared" si="3"/>
        <v/>
      </c>
      <c r="I22" s="77"/>
      <c r="J22" s="24"/>
      <c r="K22" s="26"/>
      <c r="L22" s="26"/>
      <c r="M22" s="80"/>
      <c r="N22" s="80"/>
      <c r="O22" s="80"/>
      <c r="P22" s="80"/>
      <c r="Q22" s="80"/>
    </row>
    <row r="23" spans="1:17" s="14" customFormat="1" x14ac:dyDescent="0.25">
      <c r="A23" s="32" t="str">
        <f>'Front Page'!A23</f>
        <v>Student 22</v>
      </c>
      <c r="B23" s="59"/>
      <c r="C23" s="48" t="b">
        <f t="shared" si="0"/>
        <v>0</v>
      </c>
      <c r="D23" s="96"/>
      <c r="E23" s="48" t="b">
        <f t="shared" si="1"/>
        <v>0</v>
      </c>
      <c r="F23" s="81"/>
      <c r="G23" s="53" t="b">
        <f t="shared" si="2"/>
        <v>0</v>
      </c>
      <c r="H23" s="73" t="str">
        <f t="shared" si="3"/>
        <v/>
      </c>
      <c r="I23" s="77"/>
      <c r="J23" s="24"/>
      <c r="K23" s="26"/>
      <c r="L23" s="26"/>
      <c r="M23" s="80"/>
      <c r="N23" s="80"/>
      <c r="O23" s="80"/>
      <c r="P23" s="80"/>
      <c r="Q23" s="80"/>
    </row>
    <row r="24" spans="1:17" s="14" customFormat="1" x14ac:dyDescent="0.25">
      <c r="A24" s="61" t="str">
        <f>'Front Page'!A24</f>
        <v>Student 23</v>
      </c>
      <c r="B24" s="67"/>
      <c r="C24" s="68" t="b">
        <f t="shared" si="0"/>
        <v>0</v>
      </c>
      <c r="D24" s="99"/>
      <c r="E24" s="68" t="b">
        <f t="shared" si="1"/>
        <v>0</v>
      </c>
      <c r="F24" s="84"/>
      <c r="G24" s="71" t="b">
        <f t="shared" si="2"/>
        <v>0</v>
      </c>
      <c r="H24" s="74" t="str">
        <f t="shared" si="3"/>
        <v/>
      </c>
      <c r="I24" s="77"/>
      <c r="J24" s="24"/>
      <c r="K24" s="26"/>
      <c r="L24" s="26"/>
      <c r="M24" s="80"/>
      <c r="N24" s="80"/>
      <c r="O24" s="80"/>
      <c r="P24" s="80"/>
      <c r="Q24" s="80"/>
    </row>
    <row r="25" spans="1:17" s="14" customFormat="1" x14ac:dyDescent="0.25">
      <c r="A25" s="32" t="str">
        <f>'Front Page'!A25</f>
        <v>Student 24</v>
      </c>
      <c r="B25" s="59"/>
      <c r="C25" s="48" t="b">
        <f t="shared" si="0"/>
        <v>0</v>
      </c>
      <c r="D25" s="96"/>
      <c r="E25" s="48" t="b">
        <f t="shared" si="1"/>
        <v>0</v>
      </c>
      <c r="F25" s="81"/>
      <c r="G25" s="53" t="b">
        <f t="shared" si="2"/>
        <v>0</v>
      </c>
      <c r="H25" s="73" t="str">
        <f t="shared" si="3"/>
        <v/>
      </c>
      <c r="I25" s="77"/>
      <c r="J25" s="24"/>
      <c r="K25" s="26"/>
      <c r="L25" s="26"/>
      <c r="M25" s="80"/>
      <c r="N25" s="80"/>
      <c r="O25" s="80"/>
      <c r="P25" s="80"/>
      <c r="Q25" s="80"/>
    </row>
    <row r="26" spans="1:17" s="14" customFormat="1" x14ac:dyDescent="0.25">
      <c r="A26" s="61" t="str">
        <f>'Front Page'!A26</f>
        <v>Student 25</v>
      </c>
      <c r="B26" s="67"/>
      <c r="C26" s="68" t="b">
        <f t="shared" si="0"/>
        <v>0</v>
      </c>
      <c r="D26" s="99"/>
      <c r="E26" s="68" t="b">
        <f t="shared" si="1"/>
        <v>0</v>
      </c>
      <c r="F26" s="84"/>
      <c r="G26" s="71" t="b">
        <f t="shared" si="2"/>
        <v>0</v>
      </c>
      <c r="H26" s="74" t="str">
        <f t="shared" si="3"/>
        <v/>
      </c>
      <c r="I26" s="77"/>
      <c r="J26" s="24"/>
      <c r="K26" s="26"/>
      <c r="L26" s="26"/>
      <c r="M26" s="80"/>
      <c r="N26" s="80"/>
      <c r="O26" s="80"/>
      <c r="P26" s="80"/>
      <c r="Q26" s="80"/>
    </row>
    <row r="27" spans="1:17" s="14" customFormat="1" x14ac:dyDescent="0.25">
      <c r="A27" s="32" t="str">
        <f>'Front Page'!A27</f>
        <v>Student 26</v>
      </c>
      <c r="B27" s="59"/>
      <c r="C27" s="48" t="b">
        <f t="shared" si="0"/>
        <v>0</v>
      </c>
      <c r="D27" s="96"/>
      <c r="E27" s="48" t="b">
        <f t="shared" si="1"/>
        <v>0</v>
      </c>
      <c r="F27" s="81"/>
      <c r="G27" s="53" t="b">
        <f t="shared" si="2"/>
        <v>0</v>
      </c>
      <c r="H27" s="73" t="str">
        <f t="shared" si="3"/>
        <v/>
      </c>
      <c r="I27" s="77"/>
      <c r="J27" s="24"/>
      <c r="K27" s="26"/>
      <c r="L27" s="26"/>
      <c r="M27" s="80"/>
      <c r="N27" s="80"/>
      <c r="O27" s="80"/>
      <c r="P27" s="80"/>
      <c r="Q27" s="80"/>
    </row>
    <row r="28" spans="1:17" s="14" customFormat="1" x14ac:dyDescent="0.25">
      <c r="A28" s="61" t="str">
        <f>'Front Page'!A28</f>
        <v>Student 27</v>
      </c>
      <c r="B28" s="67"/>
      <c r="C28" s="68" t="b">
        <f t="shared" si="0"/>
        <v>0</v>
      </c>
      <c r="D28" s="99"/>
      <c r="E28" s="68" t="b">
        <f t="shared" si="1"/>
        <v>0</v>
      </c>
      <c r="F28" s="84"/>
      <c r="G28" s="71" t="b">
        <f t="shared" si="2"/>
        <v>0</v>
      </c>
      <c r="H28" s="74" t="str">
        <f t="shared" si="3"/>
        <v/>
      </c>
      <c r="I28" s="77"/>
      <c r="J28" s="24"/>
      <c r="K28" s="26"/>
      <c r="L28" s="26"/>
      <c r="M28" s="80"/>
      <c r="N28" s="80"/>
      <c r="O28" s="80"/>
      <c r="P28" s="80"/>
      <c r="Q28" s="80"/>
    </row>
    <row r="29" spans="1:17" s="14" customFormat="1" x14ac:dyDescent="0.25">
      <c r="A29" s="32" t="str">
        <f>'Front Page'!A29</f>
        <v>Student 28</v>
      </c>
      <c r="B29" s="59"/>
      <c r="C29" s="48" t="b">
        <f t="shared" si="0"/>
        <v>0</v>
      </c>
      <c r="D29" s="96"/>
      <c r="E29" s="48" t="b">
        <f t="shared" si="1"/>
        <v>0</v>
      </c>
      <c r="F29" s="81"/>
      <c r="G29" s="53" t="b">
        <f t="shared" si="2"/>
        <v>0</v>
      </c>
      <c r="H29" s="73" t="str">
        <f t="shared" si="3"/>
        <v/>
      </c>
      <c r="I29" s="77"/>
      <c r="J29" s="24"/>
      <c r="K29" s="26"/>
      <c r="L29" s="26"/>
      <c r="M29" s="80"/>
      <c r="N29" s="80"/>
      <c r="O29" s="80"/>
      <c r="P29" s="80"/>
      <c r="Q29" s="80"/>
    </row>
    <row r="30" spans="1:17" s="14" customFormat="1" x14ac:dyDescent="0.25">
      <c r="A30" s="61" t="str">
        <f>'Front Page'!A30</f>
        <v>Student 29</v>
      </c>
      <c r="B30" s="67"/>
      <c r="C30" s="68" t="b">
        <f t="shared" si="0"/>
        <v>0</v>
      </c>
      <c r="D30" s="99"/>
      <c r="E30" s="68" t="b">
        <f t="shared" si="1"/>
        <v>0</v>
      </c>
      <c r="F30" s="84"/>
      <c r="G30" s="71" t="b">
        <f t="shared" si="2"/>
        <v>0</v>
      </c>
      <c r="H30" s="74" t="str">
        <f t="shared" si="3"/>
        <v/>
      </c>
      <c r="I30" s="77"/>
      <c r="J30" s="24"/>
      <c r="K30" s="26"/>
      <c r="L30" s="26"/>
      <c r="M30" s="80"/>
      <c r="N30" s="80"/>
      <c r="O30" s="80"/>
      <c r="P30" s="80"/>
      <c r="Q30" s="80"/>
    </row>
    <row r="31" spans="1:17" s="14" customFormat="1" x14ac:dyDescent="0.25">
      <c r="A31" s="32" t="str">
        <f>'Front Page'!A31</f>
        <v>Student 30</v>
      </c>
      <c r="B31" s="59"/>
      <c r="C31" s="48" t="b">
        <f t="shared" si="0"/>
        <v>0</v>
      </c>
      <c r="D31" s="96"/>
      <c r="E31" s="48" t="b">
        <f t="shared" si="1"/>
        <v>0</v>
      </c>
      <c r="F31" s="81"/>
      <c r="G31" s="53" t="b">
        <f t="shared" si="2"/>
        <v>0</v>
      </c>
      <c r="H31" s="73" t="str">
        <f t="shared" si="3"/>
        <v/>
      </c>
      <c r="I31" s="77"/>
      <c r="J31" s="24"/>
      <c r="K31" s="26"/>
      <c r="L31" s="26"/>
      <c r="M31" s="80"/>
      <c r="N31" s="80"/>
      <c r="O31" s="80"/>
      <c r="P31" s="80"/>
      <c r="Q31" s="80"/>
    </row>
    <row r="32" spans="1:17" s="14" customFormat="1" x14ac:dyDescent="0.25">
      <c r="A32" s="61" t="str">
        <f>'Front Page'!A32</f>
        <v>Student 31</v>
      </c>
      <c r="B32" s="67"/>
      <c r="C32" s="68" t="b">
        <f t="shared" si="0"/>
        <v>0</v>
      </c>
      <c r="D32" s="99"/>
      <c r="E32" s="68" t="b">
        <f t="shared" si="1"/>
        <v>0</v>
      </c>
      <c r="F32" s="84"/>
      <c r="G32" s="71" t="b">
        <f t="shared" si="2"/>
        <v>0</v>
      </c>
      <c r="H32" s="74" t="str">
        <f t="shared" si="3"/>
        <v/>
      </c>
      <c r="I32" s="77"/>
      <c r="J32" s="24"/>
      <c r="K32" s="26"/>
      <c r="L32" s="26"/>
      <c r="M32" s="80"/>
      <c r="N32" s="80"/>
      <c r="O32" s="80"/>
      <c r="P32" s="80"/>
      <c r="Q32" s="80"/>
    </row>
    <row r="33" spans="1:17" s="14" customFormat="1" x14ac:dyDescent="0.25">
      <c r="A33" s="32" t="str">
        <f>'Front Page'!A33</f>
        <v>Student 32</v>
      </c>
      <c r="B33" s="59"/>
      <c r="C33" s="48" t="b">
        <f t="shared" si="0"/>
        <v>0</v>
      </c>
      <c r="D33" s="96"/>
      <c r="E33" s="48" t="b">
        <f t="shared" si="1"/>
        <v>0</v>
      </c>
      <c r="F33" s="81"/>
      <c r="G33" s="53" t="b">
        <f t="shared" si="2"/>
        <v>0</v>
      </c>
      <c r="H33" s="73" t="str">
        <f t="shared" si="3"/>
        <v/>
      </c>
      <c r="I33" s="77"/>
      <c r="J33" s="24"/>
      <c r="K33" s="26"/>
      <c r="L33" s="26"/>
      <c r="M33" s="80"/>
      <c r="N33" s="80"/>
      <c r="O33" s="80"/>
      <c r="P33" s="80"/>
      <c r="Q33" s="80"/>
    </row>
    <row r="34" spans="1:17" s="14" customFormat="1" x14ac:dyDescent="0.25">
      <c r="A34" s="61" t="str">
        <f>'Front Page'!A34</f>
        <v>Student 33</v>
      </c>
      <c r="B34" s="67"/>
      <c r="C34" s="68" t="b">
        <f t="shared" si="0"/>
        <v>0</v>
      </c>
      <c r="D34" s="99"/>
      <c r="E34" s="68" t="b">
        <f t="shared" si="1"/>
        <v>0</v>
      </c>
      <c r="F34" s="84"/>
      <c r="G34" s="71" t="b">
        <f t="shared" si="2"/>
        <v>0</v>
      </c>
      <c r="H34" s="74" t="str">
        <f t="shared" si="3"/>
        <v/>
      </c>
      <c r="I34" s="77"/>
      <c r="J34" s="24"/>
      <c r="K34" s="26"/>
      <c r="L34" s="26"/>
      <c r="M34" s="80"/>
      <c r="N34" s="80"/>
      <c r="O34" s="80"/>
      <c r="P34" s="80"/>
      <c r="Q34" s="80"/>
    </row>
    <row r="35" spans="1:17" s="14" customFormat="1" x14ac:dyDescent="0.25">
      <c r="A35" s="32" t="str">
        <f>'Front Page'!A35</f>
        <v>Student 34</v>
      </c>
      <c r="B35" s="59"/>
      <c r="C35" s="48" t="b">
        <f t="shared" si="0"/>
        <v>0</v>
      </c>
      <c r="D35" s="96"/>
      <c r="E35" s="48" t="b">
        <f t="shared" si="1"/>
        <v>0</v>
      </c>
      <c r="F35" s="81"/>
      <c r="G35" s="53" t="b">
        <f t="shared" si="2"/>
        <v>0</v>
      </c>
      <c r="H35" s="73" t="str">
        <f t="shared" si="3"/>
        <v/>
      </c>
      <c r="I35" s="77"/>
      <c r="J35" s="24"/>
      <c r="K35" s="26"/>
      <c r="L35" s="26"/>
      <c r="M35" s="80"/>
      <c r="N35" s="80"/>
      <c r="O35" s="80"/>
      <c r="P35" s="80"/>
      <c r="Q35" s="80"/>
    </row>
    <row r="36" spans="1:17" s="14" customFormat="1" x14ac:dyDescent="0.25">
      <c r="A36" s="61" t="str">
        <f>'Front Page'!A36</f>
        <v>Student 35</v>
      </c>
      <c r="B36" s="67"/>
      <c r="C36" s="68" t="b">
        <f t="shared" si="0"/>
        <v>0</v>
      </c>
      <c r="D36" s="99"/>
      <c r="E36" s="68" t="b">
        <f t="shared" si="1"/>
        <v>0</v>
      </c>
      <c r="F36" s="84"/>
      <c r="G36" s="71" t="b">
        <f t="shared" si="2"/>
        <v>0</v>
      </c>
      <c r="H36" s="74" t="str">
        <f t="shared" si="3"/>
        <v/>
      </c>
      <c r="I36" s="77"/>
      <c r="J36" s="24"/>
      <c r="K36" s="26"/>
      <c r="L36" s="26"/>
      <c r="M36" s="80"/>
      <c r="N36" s="80"/>
      <c r="O36" s="80"/>
      <c r="P36" s="80"/>
      <c r="Q36" s="80"/>
    </row>
    <row r="37" spans="1:17" s="14" customFormat="1" x14ac:dyDescent="0.25">
      <c r="A37" s="32" t="str">
        <f>'Front Page'!A37</f>
        <v>Student 36</v>
      </c>
      <c r="B37" s="59"/>
      <c r="C37" s="48" t="b">
        <f t="shared" si="0"/>
        <v>0</v>
      </c>
      <c r="D37" s="96"/>
      <c r="E37" s="48" t="b">
        <f t="shared" si="1"/>
        <v>0</v>
      </c>
      <c r="F37" s="81"/>
      <c r="G37" s="53" t="b">
        <f t="shared" si="2"/>
        <v>0</v>
      </c>
      <c r="H37" s="73" t="str">
        <f t="shared" si="3"/>
        <v/>
      </c>
      <c r="I37" s="77"/>
      <c r="J37" s="24"/>
      <c r="K37" s="26"/>
      <c r="L37" s="26"/>
      <c r="M37" s="80"/>
      <c r="N37" s="80"/>
      <c r="O37" s="80"/>
      <c r="P37" s="80"/>
      <c r="Q37" s="80"/>
    </row>
    <row r="38" spans="1:17" s="14" customFormat="1" x14ac:dyDescent="0.25">
      <c r="A38" s="61" t="str">
        <f>'Front Page'!A38</f>
        <v>Student 37</v>
      </c>
      <c r="B38" s="67"/>
      <c r="C38" s="68" t="b">
        <f t="shared" si="0"/>
        <v>0</v>
      </c>
      <c r="D38" s="99"/>
      <c r="E38" s="68" t="b">
        <f t="shared" si="1"/>
        <v>0</v>
      </c>
      <c r="F38" s="84"/>
      <c r="G38" s="71" t="b">
        <f t="shared" si="2"/>
        <v>0</v>
      </c>
      <c r="H38" s="74" t="str">
        <f t="shared" si="3"/>
        <v/>
      </c>
      <c r="I38" s="77"/>
      <c r="J38" s="24"/>
      <c r="K38" s="26"/>
      <c r="L38" s="26"/>
      <c r="M38" s="80"/>
      <c r="N38" s="80"/>
      <c r="O38" s="80"/>
      <c r="P38" s="80"/>
      <c r="Q38" s="80"/>
    </row>
    <row r="39" spans="1:17" s="14" customFormat="1" x14ac:dyDescent="0.25">
      <c r="A39" s="32" t="str">
        <f>'Front Page'!A39</f>
        <v>Student 38</v>
      </c>
      <c r="B39" s="59"/>
      <c r="C39" s="48" t="b">
        <f t="shared" si="0"/>
        <v>0</v>
      </c>
      <c r="D39" s="96"/>
      <c r="E39" s="48" t="b">
        <f t="shared" si="1"/>
        <v>0</v>
      </c>
      <c r="F39" s="81"/>
      <c r="G39" s="53" t="b">
        <f t="shared" si="2"/>
        <v>0</v>
      </c>
      <c r="H39" s="73" t="str">
        <f t="shared" si="3"/>
        <v/>
      </c>
      <c r="I39" s="77"/>
      <c r="J39" s="24"/>
      <c r="K39" s="26"/>
      <c r="L39" s="26"/>
      <c r="M39" s="80"/>
      <c r="N39" s="80"/>
      <c r="O39" s="80"/>
      <c r="P39" s="80"/>
      <c r="Q39" s="80"/>
    </row>
    <row r="40" spans="1:17" s="14" customFormat="1" x14ac:dyDescent="0.25">
      <c r="A40" s="61" t="str">
        <f>'Front Page'!A40</f>
        <v>Student 39</v>
      </c>
      <c r="B40" s="67"/>
      <c r="C40" s="68" t="b">
        <f t="shared" si="0"/>
        <v>0</v>
      </c>
      <c r="D40" s="99"/>
      <c r="E40" s="68" t="b">
        <f t="shared" si="1"/>
        <v>0</v>
      </c>
      <c r="F40" s="84"/>
      <c r="G40" s="71" t="b">
        <f t="shared" si="2"/>
        <v>0</v>
      </c>
      <c r="H40" s="74" t="str">
        <f t="shared" si="3"/>
        <v/>
      </c>
      <c r="I40" s="77"/>
      <c r="J40" s="24"/>
      <c r="K40" s="26"/>
      <c r="L40" s="26"/>
      <c r="M40" s="80"/>
      <c r="N40" s="80"/>
      <c r="O40" s="80"/>
      <c r="P40" s="80"/>
      <c r="Q40" s="80"/>
    </row>
    <row r="41" spans="1:17" s="14" customFormat="1" ht="16.5" thickBot="1" x14ac:dyDescent="0.3">
      <c r="A41" s="33" t="str">
        <f>'Front Page'!A41</f>
        <v>Student 40</v>
      </c>
      <c r="B41" s="60"/>
      <c r="C41" s="51" t="b">
        <f t="shared" si="0"/>
        <v>0</v>
      </c>
      <c r="D41" s="97"/>
      <c r="E41" s="51" t="b">
        <f t="shared" si="1"/>
        <v>0</v>
      </c>
      <c r="F41" s="82"/>
      <c r="G41" s="54" t="b">
        <f t="shared" si="2"/>
        <v>0</v>
      </c>
      <c r="H41" s="75" t="str">
        <f t="shared" si="3"/>
        <v/>
      </c>
      <c r="I41" s="77"/>
      <c r="J41" s="24"/>
      <c r="K41" s="26"/>
      <c r="L41" s="26"/>
      <c r="M41" s="80"/>
      <c r="N41" s="80"/>
      <c r="O41" s="80"/>
      <c r="P41" s="80"/>
      <c r="Q41" s="80"/>
    </row>
    <row r="42" spans="1:17" ht="16.5" thickTop="1" x14ac:dyDescent="0.25"/>
  </sheetData>
  <sheetProtection sheet="1" objects="1" scenarios="1"/>
  <dataValidations count="3">
    <dataValidation type="list" allowBlank="1" showInputMessage="1" showErrorMessage="1" sqref="B2:B41">
      <formula1>$J$2:$J$6</formula1>
    </dataValidation>
    <dataValidation type="list" allowBlank="1" showInputMessage="1" showErrorMessage="1" sqref="D2:D41">
      <formula1>$K$2:$K$6</formula1>
    </dataValidation>
    <dataValidation type="list" allowBlank="1" showInputMessage="1" showErrorMessage="1" sqref="F2:F41">
      <formula1>$L$2:$L$6</formula1>
    </dataValidation>
  </dataValidations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9" sqref="B29"/>
    </sheetView>
  </sheetViews>
  <sheetFormatPr defaultColWidth="10.875" defaultRowHeight="15.75" x14ac:dyDescent="0.25"/>
  <cols>
    <col min="1" max="1" width="20.625" style="13" customWidth="1"/>
    <col min="2" max="2" width="69.375" style="14" bestFit="1" customWidth="1"/>
    <col min="3" max="3" width="10.875" style="13" hidden="1" customWidth="1"/>
    <col min="4" max="4" width="61" style="80" bestFit="1" customWidth="1"/>
    <col min="5" max="5" width="10.875" style="13" hidden="1" customWidth="1"/>
    <col min="6" max="6" width="50.875" style="44" bestFit="1" customWidth="1"/>
    <col min="7" max="7" width="10.875" style="21" hidden="1" customWidth="1"/>
    <col min="8" max="8" width="14.375" style="28" customWidth="1"/>
    <col min="9" max="9" width="9" style="79" customWidth="1"/>
    <col min="10" max="10" width="79.5" style="25" hidden="1" customWidth="1"/>
    <col min="11" max="11" width="79.375" style="25" hidden="1" customWidth="1"/>
    <col min="12" max="12" width="74.125" style="25" hidden="1" customWidth="1"/>
    <col min="13" max="13" width="100.125" style="79" bestFit="1" customWidth="1"/>
    <col min="14" max="14" width="53.625" style="79" bestFit="1" customWidth="1"/>
    <col min="15" max="17" width="10.875" style="79"/>
    <col min="18" max="28" width="10.875" style="20"/>
    <col min="29" max="16384" width="10.875" style="14"/>
  </cols>
  <sheetData>
    <row r="1" spans="1:17" s="11" customFormat="1" ht="32.1" customHeight="1" thickTop="1" thickBot="1" x14ac:dyDescent="0.3">
      <c r="A1" s="95">
        <v>6.8</v>
      </c>
      <c r="B1" s="55" t="s">
        <v>144</v>
      </c>
      <c r="C1" s="56"/>
      <c r="D1" s="55" t="s">
        <v>145</v>
      </c>
      <c r="E1" s="56"/>
      <c r="F1" s="55" t="s">
        <v>146</v>
      </c>
      <c r="G1" s="57"/>
      <c r="H1" s="58" t="s">
        <v>40</v>
      </c>
      <c r="I1" s="94"/>
      <c r="J1" s="29"/>
      <c r="K1" s="29"/>
      <c r="L1" s="29"/>
      <c r="M1" s="94"/>
      <c r="N1" s="94"/>
      <c r="O1" s="94"/>
      <c r="P1" s="94"/>
      <c r="Q1" s="94"/>
    </row>
    <row r="2" spans="1:17" s="14" customFormat="1" ht="16.5" thickTop="1" x14ac:dyDescent="0.25">
      <c r="A2" s="61" t="str">
        <f>'Front Page'!A2</f>
        <v>Student 1</v>
      </c>
      <c r="B2" s="62"/>
      <c r="C2" s="63" t="b">
        <f>IF(B2="5 - Be able to provide more than 3 sports specific rules/terminology related to game",5, IF(B2="4 - Be able to provide 3 specific rules/terminology related to game",4, IF(B2="3 - Be able to provide 2 sport specific rules related to game",3, IF(B2="2 - Be able to give basic outline of game objectives", 2, IF(B2="1 - Recognize game but cannot state rules or terminology", 1)))))</f>
        <v>0</v>
      </c>
      <c r="D2" s="98"/>
      <c r="E2" s="63" t="b">
        <f>IF(D2="5 - Demonstrate skillful movement in 3 or more territorial/invasive games",5, IF(D2="4 - Demonstrate skillful movement in 2 territorial/invasive games",4, IF(D2="3 - Recognize the difference of movement in territorial/invasive games",3, IF(D2="2 - Attempts to execute movement skills in territorial/invasive games", 2, IF(D2="1 - Cannot perform movements", 1)))))</f>
        <v>0</v>
      </c>
      <c r="F2" s="83"/>
      <c r="G2" s="66" t="b">
        <f>IF(F2="5 - Demonstrate skillful movement in 3 or more target games",5, IF(F2="4 - Demonstrate skillful movement in 2 target games",4, IF(F2="3 - Recognize the difference of movement in target games",3, IF(F2="2 - Attempts to execute movement skills in target games", 2, IF(F2="1 - Cannot perform movements", 1)))))</f>
        <v>0</v>
      </c>
      <c r="H2" s="72" t="str">
        <f>IFERROR(AVERAGE(C2, E2, G2), "")</f>
        <v/>
      </c>
      <c r="I2" s="77"/>
      <c r="J2" s="23" t="s">
        <v>148</v>
      </c>
      <c r="K2" s="23" t="s">
        <v>151</v>
      </c>
      <c r="L2" s="23" t="s">
        <v>155</v>
      </c>
      <c r="M2" s="79"/>
      <c r="N2" s="79"/>
      <c r="O2" s="79"/>
      <c r="P2" s="79"/>
      <c r="Q2" s="79"/>
    </row>
    <row r="3" spans="1:17" s="14" customFormat="1" x14ac:dyDescent="0.25">
      <c r="A3" s="32" t="str">
        <f>'Front Page'!A3</f>
        <v>Student 2</v>
      </c>
      <c r="B3" s="59"/>
      <c r="C3" s="48" t="b">
        <f t="shared" ref="C3:C41" si="0">IF(B3="5 - Be able to provide more than 3 sports specific rules/terminology related to game",5, IF(B3="4 - Be able to provide 3 specific rules/terminology related to game",4, IF(B3="3 - Be able to provide 2 sport specific rules related to game",3, IF(B3="2 - Be able to give basic outline of game objectives", 2, IF(B3="1 - Recognize game but cannot state rules or terminology", 1)))))</f>
        <v>0</v>
      </c>
      <c r="D3" s="96"/>
      <c r="E3" s="48" t="b">
        <f t="shared" ref="E3:E41" si="1">IF(D3="5 - Demonstrate skillful movement in 3 or more territorial/invasive games",5, IF(D3="4 - Demonstrate skillful movement in 2 territorial/invasive games",4, IF(D3="3 - Recognize the difference of movement in territorial/invasive games",3, IF(D3="2 - Attempts to execute movement skills in territorial/invasive games", 2, IF(D3="1 - Cannot perform movements", 1)))))</f>
        <v>0</v>
      </c>
      <c r="F3" s="81"/>
      <c r="G3" s="53" t="b">
        <f t="shared" ref="G3:G41" si="2">IF(F3="5 - Demonstrate skillful movement in 3 or more target games",5, IF(F3="4 - Demonstrate skillful movement in 2 target games",4, IF(F3="3 - Recognize the difference of movement in target games",3, IF(F3="2 - Attempts to execute movement skills in target games", 2, IF(F3="1 - Cannot perform movements", 1)))))</f>
        <v>0</v>
      </c>
      <c r="H3" s="73" t="str">
        <f t="shared" ref="H3:H41" si="3">IFERROR(AVERAGE(C3, E3, G3), "")</f>
        <v/>
      </c>
      <c r="I3" s="77"/>
      <c r="J3" s="23" t="s">
        <v>158</v>
      </c>
      <c r="K3" s="23" t="s">
        <v>152</v>
      </c>
      <c r="L3" s="23" t="s">
        <v>156</v>
      </c>
      <c r="M3" s="79"/>
      <c r="N3" s="79"/>
      <c r="O3" s="79"/>
      <c r="P3" s="79"/>
      <c r="Q3" s="79"/>
    </row>
    <row r="4" spans="1:17" s="14" customFormat="1" x14ac:dyDescent="0.25">
      <c r="A4" s="61" t="str">
        <f>'Front Page'!A4</f>
        <v>Student 3</v>
      </c>
      <c r="B4" s="67"/>
      <c r="C4" s="68" t="b">
        <f t="shared" si="0"/>
        <v>0</v>
      </c>
      <c r="D4" s="99"/>
      <c r="E4" s="68" t="b">
        <f t="shared" si="1"/>
        <v>0</v>
      </c>
      <c r="F4" s="84"/>
      <c r="G4" s="71" t="b">
        <f t="shared" si="2"/>
        <v>0</v>
      </c>
      <c r="H4" s="74" t="str">
        <f t="shared" si="3"/>
        <v/>
      </c>
      <c r="I4" s="77"/>
      <c r="J4" s="23" t="s">
        <v>147</v>
      </c>
      <c r="K4" s="23" t="s">
        <v>159</v>
      </c>
      <c r="L4" s="23" t="s">
        <v>160</v>
      </c>
      <c r="M4" s="79"/>
      <c r="N4" s="79"/>
      <c r="O4" s="79"/>
      <c r="P4" s="79"/>
      <c r="Q4" s="79"/>
    </row>
    <row r="5" spans="1:17" s="14" customFormat="1" x14ac:dyDescent="0.25">
      <c r="A5" s="32" t="str">
        <f>'Front Page'!A5</f>
        <v>Student 4</v>
      </c>
      <c r="B5" s="59"/>
      <c r="C5" s="48" t="b">
        <f t="shared" si="0"/>
        <v>0</v>
      </c>
      <c r="D5" s="96"/>
      <c r="E5" s="48" t="b">
        <f t="shared" si="1"/>
        <v>0</v>
      </c>
      <c r="F5" s="81"/>
      <c r="G5" s="53" t="b">
        <f t="shared" si="2"/>
        <v>0</v>
      </c>
      <c r="H5" s="73" t="str">
        <f t="shared" si="3"/>
        <v/>
      </c>
      <c r="I5" s="77"/>
      <c r="J5" s="23" t="s">
        <v>149</v>
      </c>
      <c r="K5" s="23" t="s">
        <v>153</v>
      </c>
      <c r="L5" s="23" t="s">
        <v>157</v>
      </c>
      <c r="M5" s="79"/>
      <c r="N5" s="79"/>
      <c r="O5" s="79"/>
      <c r="P5" s="79"/>
      <c r="Q5" s="79"/>
    </row>
    <row r="6" spans="1:17" s="14" customFormat="1" x14ac:dyDescent="0.25">
      <c r="A6" s="61" t="str">
        <f>'Front Page'!A6</f>
        <v>Student 5</v>
      </c>
      <c r="B6" s="67"/>
      <c r="C6" s="68" t="b">
        <f t="shared" si="0"/>
        <v>0</v>
      </c>
      <c r="D6" s="99"/>
      <c r="E6" s="68" t="b">
        <f t="shared" si="1"/>
        <v>0</v>
      </c>
      <c r="F6" s="84"/>
      <c r="G6" s="71" t="b">
        <f t="shared" si="2"/>
        <v>0</v>
      </c>
      <c r="H6" s="74" t="str">
        <f t="shared" si="3"/>
        <v/>
      </c>
      <c r="I6" s="77"/>
      <c r="J6" s="23" t="s">
        <v>150</v>
      </c>
      <c r="K6" s="23" t="s">
        <v>154</v>
      </c>
      <c r="L6" s="23" t="s">
        <v>154</v>
      </c>
      <c r="M6" s="79"/>
      <c r="N6" s="79"/>
      <c r="O6" s="79"/>
      <c r="P6" s="79"/>
      <c r="Q6" s="79"/>
    </row>
    <row r="7" spans="1:17" s="14" customFormat="1" x14ac:dyDescent="0.25">
      <c r="A7" s="32" t="str">
        <f>'Front Page'!A7</f>
        <v>Student 6</v>
      </c>
      <c r="B7" s="59"/>
      <c r="C7" s="48" t="b">
        <f t="shared" si="0"/>
        <v>0</v>
      </c>
      <c r="D7" s="96"/>
      <c r="E7" s="48" t="b">
        <f t="shared" si="1"/>
        <v>0</v>
      </c>
      <c r="F7" s="81"/>
      <c r="G7" s="53" t="b">
        <f t="shared" si="2"/>
        <v>0</v>
      </c>
      <c r="H7" s="73" t="str">
        <f t="shared" si="3"/>
        <v/>
      </c>
      <c r="I7" s="77"/>
      <c r="J7" s="24"/>
      <c r="K7" s="25"/>
      <c r="L7" s="25"/>
      <c r="M7" s="79"/>
      <c r="N7" s="79"/>
      <c r="O7" s="79"/>
      <c r="P7" s="79"/>
      <c r="Q7" s="79"/>
    </row>
    <row r="8" spans="1:17" s="14" customFormat="1" x14ac:dyDescent="0.25">
      <c r="A8" s="61" t="str">
        <f>'Front Page'!A8</f>
        <v>Student 7</v>
      </c>
      <c r="B8" s="67"/>
      <c r="C8" s="68" t="b">
        <f t="shared" si="0"/>
        <v>0</v>
      </c>
      <c r="D8" s="99"/>
      <c r="E8" s="68" t="b">
        <f t="shared" si="1"/>
        <v>0</v>
      </c>
      <c r="F8" s="84"/>
      <c r="G8" s="71" t="b">
        <f t="shared" si="2"/>
        <v>0</v>
      </c>
      <c r="H8" s="74" t="str">
        <f t="shared" si="3"/>
        <v/>
      </c>
      <c r="I8" s="77"/>
      <c r="J8" s="24"/>
      <c r="K8" s="25"/>
      <c r="L8" s="25"/>
      <c r="M8" s="79"/>
      <c r="N8" s="79"/>
      <c r="O8" s="79"/>
      <c r="P8" s="79"/>
      <c r="Q8" s="79"/>
    </row>
    <row r="9" spans="1:17" s="14" customFormat="1" x14ac:dyDescent="0.25">
      <c r="A9" s="32" t="str">
        <f>'Front Page'!A9</f>
        <v>Student 8</v>
      </c>
      <c r="B9" s="59"/>
      <c r="C9" s="48" t="b">
        <f t="shared" si="0"/>
        <v>0</v>
      </c>
      <c r="D9" s="96"/>
      <c r="E9" s="48" t="b">
        <f t="shared" si="1"/>
        <v>0</v>
      </c>
      <c r="F9" s="81"/>
      <c r="G9" s="53" t="b">
        <f t="shared" si="2"/>
        <v>0</v>
      </c>
      <c r="H9" s="73" t="str">
        <f t="shared" si="3"/>
        <v/>
      </c>
      <c r="I9" s="77"/>
      <c r="J9" s="24"/>
      <c r="K9" s="25"/>
      <c r="L9" s="25"/>
      <c r="M9" s="79"/>
      <c r="N9" s="79"/>
      <c r="O9" s="79"/>
      <c r="P9" s="79"/>
      <c r="Q9" s="79"/>
    </row>
    <row r="10" spans="1:17" s="14" customFormat="1" x14ac:dyDescent="0.25">
      <c r="A10" s="61" t="str">
        <f>'Front Page'!A10</f>
        <v>Student 9</v>
      </c>
      <c r="B10" s="67"/>
      <c r="C10" s="68" t="b">
        <f t="shared" si="0"/>
        <v>0</v>
      </c>
      <c r="D10" s="99"/>
      <c r="E10" s="68" t="b">
        <f t="shared" si="1"/>
        <v>0</v>
      </c>
      <c r="F10" s="84"/>
      <c r="G10" s="71" t="b">
        <f t="shared" si="2"/>
        <v>0</v>
      </c>
      <c r="H10" s="74" t="str">
        <f t="shared" si="3"/>
        <v/>
      </c>
      <c r="I10" s="77"/>
      <c r="J10" s="24"/>
      <c r="K10" s="25"/>
      <c r="L10" s="25"/>
      <c r="M10" s="79"/>
      <c r="N10" s="79"/>
      <c r="O10" s="79"/>
      <c r="P10" s="79"/>
      <c r="Q10" s="79"/>
    </row>
    <row r="11" spans="1:17" s="14" customFormat="1" x14ac:dyDescent="0.25">
      <c r="A11" s="32" t="str">
        <f>'Front Page'!A11</f>
        <v>Student 10</v>
      </c>
      <c r="B11" s="59"/>
      <c r="C11" s="48" t="b">
        <f t="shared" si="0"/>
        <v>0</v>
      </c>
      <c r="D11" s="96"/>
      <c r="E11" s="48" t="b">
        <f t="shared" si="1"/>
        <v>0</v>
      </c>
      <c r="F11" s="81"/>
      <c r="G11" s="53" t="b">
        <f t="shared" si="2"/>
        <v>0</v>
      </c>
      <c r="H11" s="73" t="str">
        <f t="shared" si="3"/>
        <v/>
      </c>
      <c r="I11" s="77"/>
      <c r="J11" s="24"/>
      <c r="K11" s="25"/>
      <c r="L11" s="25"/>
      <c r="M11" s="79"/>
      <c r="N11" s="79"/>
      <c r="O11" s="79"/>
      <c r="P11" s="79"/>
      <c r="Q11" s="79"/>
    </row>
    <row r="12" spans="1:17" s="14" customFormat="1" x14ac:dyDescent="0.25">
      <c r="A12" s="61" t="str">
        <f>'Front Page'!A12</f>
        <v>Student 11</v>
      </c>
      <c r="B12" s="67"/>
      <c r="C12" s="68" t="b">
        <f t="shared" si="0"/>
        <v>0</v>
      </c>
      <c r="D12" s="99"/>
      <c r="E12" s="68" t="b">
        <f t="shared" si="1"/>
        <v>0</v>
      </c>
      <c r="F12" s="84"/>
      <c r="G12" s="71" t="b">
        <f t="shared" si="2"/>
        <v>0</v>
      </c>
      <c r="H12" s="74" t="str">
        <f t="shared" si="3"/>
        <v/>
      </c>
      <c r="I12" s="77"/>
      <c r="J12" s="24"/>
      <c r="K12" s="25"/>
      <c r="L12" s="25"/>
      <c r="M12" s="79"/>
      <c r="N12" s="79"/>
      <c r="O12" s="79"/>
      <c r="P12" s="79"/>
      <c r="Q12" s="79"/>
    </row>
    <row r="13" spans="1:17" s="14" customFormat="1" x14ac:dyDescent="0.25">
      <c r="A13" s="32" t="str">
        <f>'Front Page'!A13</f>
        <v>Student 12</v>
      </c>
      <c r="B13" s="59"/>
      <c r="C13" s="48" t="b">
        <f t="shared" si="0"/>
        <v>0</v>
      </c>
      <c r="D13" s="96"/>
      <c r="E13" s="48" t="b">
        <f t="shared" si="1"/>
        <v>0</v>
      </c>
      <c r="F13" s="81"/>
      <c r="G13" s="53" t="b">
        <f t="shared" si="2"/>
        <v>0</v>
      </c>
      <c r="H13" s="73" t="str">
        <f t="shared" si="3"/>
        <v/>
      </c>
      <c r="I13" s="77"/>
      <c r="J13" s="24"/>
      <c r="K13" s="25"/>
      <c r="L13" s="25"/>
      <c r="M13" s="79"/>
      <c r="N13" s="79"/>
      <c r="O13" s="79"/>
      <c r="P13" s="79"/>
      <c r="Q13" s="79"/>
    </row>
    <row r="14" spans="1:17" s="14" customFormat="1" x14ac:dyDescent="0.25">
      <c r="A14" s="61" t="str">
        <f>'Front Page'!A14</f>
        <v>Student 13</v>
      </c>
      <c r="B14" s="67"/>
      <c r="C14" s="68" t="b">
        <f t="shared" si="0"/>
        <v>0</v>
      </c>
      <c r="D14" s="99"/>
      <c r="E14" s="68" t="b">
        <f t="shared" si="1"/>
        <v>0</v>
      </c>
      <c r="F14" s="84"/>
      <c r="G14" s="71" t="b">
        <f t="shared" si="2"/>
        <v>0</v>
      </c>
      <c r="H14" s="74" t="str">
        <f t="shared" si="3"/>
        <v/>
      </c>
      <c r="I14" s="77"/>
      <c r="J14" s="24"/>
      <c r="K14" s="25"/>
      <c r="L14" s="25"/>
      <c r="M14" s="79"/>
      <c r="N14" s="79"/>
      <c r="O14" s="79"/>
      <c r="P14" s="79"/>
      <c r="Q14" s="79"/>
    </row>
    <row r="15" spans="1:17" s="14" customFormat="1" x14ac:dyDescent="0.25">
      <c r="A15" s="32" t="str">
        <f>'Front Page'!A15</f>
        <v>Student 14</v>
      </c>
      <c r="B15" s="59"/>
      <c r="C15" s="48" t="b">
        <f t="shared" si="0"/>
        <v>0</v>
      </c>
      <c r="D15" s="96"/>
      <c r="E15" s="48" t="b">
        <f t="shared" si="1"/>
        <v>0</v>
      </c>
      <c r="F15" s="81"/>
      <c r="G15" s="53" t="b">
        <f t="shared" si="2"/>
        <v>0</v>
      </c>
      <c r="H15" s="73" t="str">
        <f t="shared" si="3"/>
        <v/>
      </c>
      <c r="I15" s="77"/>
      <c r="J15" s="24"/>
      <c r="K15" s="25"/>
      <c r="L15" s="25"/>
      <c r="M15" s="79"/>
      <c r="N15" s="79"/>
      <c r="O15" s="79"/>
      <c r="P15" s="79"/>
      <c r="Q15" s="79"/>
    </row>
    <row r="16" spans="1:17" s="14" customFormat="1" x14ac:dyDescent="0.25">
      <c r="A16" s="61" t="str">
        <f>'Front Page'!A16</f>
        <v>Student 15</v>
      </c>
      <c r="B16" s="67"/>
      <c r="C16" s="68" t="b">
        <f t="shared" si="0"/>
        <v>0</v>
      </c>
      <c r="D16" s="99"/>
      <c r="E16" s="68" t="b">
        <f t="shared" si="1"/>
        <v>0</v>
      </c>
      <c r="F16" s="84"/>
      <c r="G16" s="71" t="b">
        <f t="shared" si="2"/>
        <v>0</v>
      </c>
      <c r="H16" s="74" t="str">
        <f t="shared" si="3"/>
        <v/>
      </c>
      <c r="I16" s="77"/>
      <c r="J16" s="24"/>
      <c r="K16" s="25"/>
      <c r="L16" s="25"/>
      <c r="M16" s="79"/>
      <c r="N16" s="79"/>
      <c r="O16" s="79"/>
      <c r="P16" s="79"/>
      <c r="Q16" s="79"/>
    </row>
    <row r="17" spans="1:17" s="14" customFormat="1" x14ac:dyDescent="0.25">
      <c r="A17" s="32" t="str">
        <f>'Front Page'!A17</f>
        <v>Student 16</v>
      </c>
      <c r="B17" s="59"/>
      <c r="C17" s="48" t="b">
        <f t="shared" si="0"/>
        <v>0</v>
      </c>
      <c r="D17" s="96"/>
      <c r="E17" s="48" t="b">
        <f t="shared" si="1"/>
        <v>0</v>
      </c>
      <c r="F17" s="81"/>
      <c r="G17" s="53" t="b">
        <f t="shared" si="2"/>
        <v>0</v>
      </c>
      <c r="H17" s="73" t="str">
        <f t="shared" si="3"/>
        <v/>
      </c>
      <c r="I17" s="77"/>
      <c r="J17" s="24"/>
      <c r="K17" s="26"/>
      <c r="L17" s="26"/>
      <c r="M17" s="80"/>
      <c r="N17" s="80"/>
      <c r="O17" s="80"/>
      <c r="P17" s="80"/>
      <c r="Q17" s="80"/>
    </row>
    <row r="18" spans="1:17" s="14" customFormat="1" x14ac:dyDescent="0.25">
      <c r="A18" s="61" t="str">
        <f>'Front Page'!A18</f>
        <v>Student 17</v>
      </c>
      <c r="B18" s="67"/>
      <c r="C18" s="68" t="b">
        <f t="shared" si="0"/>
        <v>0</v>
      </c>
      <c r="D18" s="99"/>
      <c r="E18" s="68" t="b">
        <f t="shared" si="1"/>
        <v>0</v>
      </c>
      <c r="F18" s="84"/>
      <c r="G18" s="71" t="b">
        <f t="shared" si="2"/>
        <v>0</v>
      </c>
      <c r="H18" s="74" t="str">
        <f t="shared" si="3"/>
        <v/>
      </c>
      <c r="I18" s="77"/>
      <c r="J18" s="24"/>
      <c r="K18" s="26"/>
      <c r="L18" s="26"/>
      <c r="M18" s="80"/>
      <c r="N18" s="80"/>
      <c r="O18" s="80"/>
      <c r="P18" s="80"/>
      <c r="Q18" s="80"/>
    </row>
    <row r="19" spans="1:17" s="14" customFormat="1" x14ac:dyDescent="0.25">
      <c r="A19" s="32" t="str">
        <f>'Front Page'!A19</f>
        <v>Student 18</v>
      </c>
      <c r="B19" s="59"/>
      <c r="C19" s="48" t="b">
        <f t="shared" si="0"/>
        <v>0</v>
      </c>
      <c r="D19" s="96"/>
      <c r="E19" s="48" t="b">
        <f t="shared" si="1"/>
        <v>0</v>
      </c>
      <c r="F19" s="81"/>
      <c r="G19" s="53" t="b">
        <f t="shared" si="2"/>
        <v>0</v>
      </c>
      <c r="H19" s="73" t="str">
        <f t="shared" si="3"/>
        <v/>
      </c>
      <c r="I19" s="77"/>
      <c r="J19" s="24"/>
      <c r="K19" s="26"/>
      <c r="L19" s="26"/>
      <c r="M19" s="80"/>
      <c r="N19" s="80"/>
      <c r="O19" s="80"/>
      <c r="P19" s="80"/>
      <c r="Q19" s="80"/>
    </row>
    <row r="20" spans="1:17" s="14" customFormat="1" x14ac:dyDescent="0.25">
      <c r="A20" s="61" t="str">
        <f>'Front Page'!A20</f>
        <v>Student 19</v>
      </c>
      <c r="B20" s="67"/>
      <c r="C20" s="68" t="b">
        <f t="shared" si="0"/>
        <v>0</v>
      </c>
      <c r="D20" s="99"/>
      <c r="E20" s="68" t="b">
        <f t="shared" si="1"/>
        <v>0</v>
      </c>
      <c r="F20" s="84"/>
      <c r="G20" s="71" t="b">
        <f t="shared" si="2"/>
        <v>0</v>
      </c>
      <c r="H20" s="74" t="str">
        <f t="shared" si="3"/>
        <v/>
      </c>
      <c r="I20" s="77"/>
      <c r="J20" s="24"/>
      <c r="K20" s="26"/>
      <c r="L20" s="26"/>
      <c r="M20" s="80"/>
      <c r="N20" s="80"/>
      <c r="O20" s="80"/>
      <c r="P20" s="80"/>
      <c r="Q20" s="80"/>
    </row>
    <row r="21" spans="1:17" s="14" customFormat="1" x14ac:dyDescent="0.25">
      <c r="A21" s="32" t="str">
        <f>'Front Page'!A21</f>
        <v>Student 20</v>
      </c>
      <c r="B21" s="59"/>
      <c r="C21" s="48" t="b">
        <f t="shared" si="0"/>
        <v>0</v>
      </c>
      <c r="D21" s="96"/>
      <c r="E21" s="48" t="b">
        <f t="shared" si="1"/>
        <v>0</v>
      </c>
      <c r="F21" s="81"/>
      <c r="G21" s="53" t="b">
        <f t="shared" si="2"/>
        <v>0</v>
      </c>
      <c r="H21" s="73" t="str">
        <f t="shared" si="3"/>
        <v/>
      </c>
      <c r="I21" s="77"/>
      <c r="J21" s="24"/>
      <c r="K21" s="26"/>
      <c r="L21" s="26"/>
      <c r="M21" s="80"/>
      <c r="N21" s="80"/>
      <c r="O21" s="80"/>
      <c r="P21" s="80"/>
      <c r="Q21" s="80"/>
    </row>
    <row r="22" spans="1:17" s="14" customFormat="1" x14ac:dyDescent="0.25">
      <c r="A22" s="61" t="str">
        <f>'Front Page'!A22</f>
        <v>Student 21</v>
      </c>
      <c r="B22" s="67"/>
      <c r="C22" s="68" t="b">
        <f t="shared" si="0"/>
        <v>0</v>
      </c>
      <c r="D22" s="99"/>
      <c r="E22" s="68" t="b">
        <f t="shared" si="1"/>
        <v>0</v>
      </c>
      <c r="F22" s="84"/>
      <c r="G22" s="71" t="b">
        <f t="shared" si="2"/>
        <v>0</v>
      </c>
      <c r="H22" s="74" t="str">
        <f t="shared" si="3"/>
        <v/>
      </c>
      <c r="I22" s="77"/>
      <c r="J22" s="24"/>
      <c r="K22" s="26"/>
      <c r="L22" s="26"/>
      <c r="M22" s="80"/>
      <c r="N22" s="80"/>
      <c r="O22" s="80"/>
      <c r="P22" s="80"/>
      <c r="Q22" s="80"/>
    </row>
    <row r="23" spans="1:17" s="14" customFormat="1" x14ac:dyDescent="0.25">
      <c r="A23" s="32" t="str">
        <f>'Front Page'!A23</f>
        <v>Student 22</v>
      </c>
      <c r="B23" s="59"/>
      <c r="C23" s="48" t="b">
        <f t="shared" si="0"/>
        <v>0</v>
      </c>
      <c r="D23" s="96"/>
      <c r="E23" s="48" t="b">
        <f t="shared" si="1"/>
        <v>0</v>
      </c>
      <c r="F23" s="81"/>
      <c r="G23" s="53" t="b">
        <f t="shared" si="2"/>
        <v>0</v>
      </c>
      <c r="H23" s="73" t="str">
        <f t="shared" si="3"/>
        <v/>
      </c>
      <c r="I23" s="77"/>
      <c r="J23" s="24"/>
      <c r="K23" s="26"/>
      <c r="L23" s="26"/>
      <c r="M23" s="80"/>
      <c r="N23" s="80"/>
      <c r="O23" s="80"/>
      <c r="P23" s="80"/>
      <c r="Q23" s="80"/>
    </row>
    <row r="24" spans="1:17" s="14" customFormat="1" x14ac:dyDescent="0.25">
      <c r="A24" s="61" t="str">
        <f>'Front Page'!A24</f>
        <v>Student 23</v>
      </c>
      <c r="B24" s="67"/>
      <c r="C24" s="68" t="b">
        <f t="shared" si="0"/>
        <v>0</v>
      </c>
      <c r="D24" s="99"/>
      <c r="E24" s="68" t="b">
        <f t="shared" si="1"/>
        <v>0</v>
      </c>
      <c r="F24" s="84"/>
      <c r="G24" s="71" t="b">
        <f t="shared" si="2"/>
        <v>0</v>
      </c>
      <c r="H24" s="74" t="str">
        <f t="shared" si="3"/>
        <v/>
      </c>
      <c r="I24" s="77"/>
      <c r="J24" s="24"/>
      <c r="K24" s="26"/>
      <c r="L24" s="26"/>
      <c r="M24" s="80"/>
      <c r="N24" s="80"/>
      <c r="O24" s="80"/>
      <c r="P24" s="80"/>
      <c r="Q24" s="80"/>
    </row>
    <row r="25" spans="1:17" s="14" customFormat="1" x14ac:dyDescent="0.25">
      <c r="A25" s="32" t="str">
        <f>'Front Page'!A25</f>
        <v>Student 24</v>
      </c>
      <c r="B25" s="59"/>
      <c r="C25" s="48" t="b">
        <f t="shared" si="0"/>
        <v>0</v>
      </c>
      <c r="D25" s="96"/>
      <c r="E25" s="48" t="b">
        <f t="shared" si="1"/>
        <v>0</v>
      </c>
      <c r="F25" s="81"/>
      <c r="G25" s="53" t="b">
        <f t="shared" si="2"/>
        <v>0</v>
      </c>
      <c r="H25" s="73" t="str">
        <f t="shared" si="3"/>
        <v/>
      </c>
      <c r="I25" s="77"/>
      <c r="J25" s="24"/>
      <c r="K25" s="26"/>
      <c r="L25" s="26"/>
      <c r="M25" s="80"/>
      <c r="N25" s="80"/>
      <c r="O25" s="80"/>
      <c r="P25" s="80"/>
      <c r="Q25" s="80"/>
    </row>
    <row r="26" spans="1:17" s="14" customFormat="1" x14ac:dyDescent="0.25">
      <c r="A26" s="61" t="str">
        <f>'Front Page'!A26</f>
        <v>Student 25</v>
      </c>
      <c r="B26" s="67"/>
      <c r="C26" s="68" t="b">
        <f t="shared" si="0"/>
        <v>0</v>
      </c>
      <c r="D26" s="99"/>
      <c r="E26" s="68" t="b">
        <f t="shared" si="1"/>
        <v>0</v>
      </c>
      <c r="F26" s="84"/>
      <c r="G26" s="71" t="b">
        <f t="shared" si="2"/>
        <v>0</v>
      </c>
      <c r="H26" s="74" t="str">
        <f t="shared" si="3"/>
        <v/>
      </c>
      <c r="I26" s="77"/>
      <c r="J26" s="24"/>
      <c r="K26" s="26"/>
      <c r="L26" s="26"/>
      <c r="M26" s="80"/>
      <c r="N26" s="80"/>
      <c r="O26" s="80"/>
      <c r="P26" s="80"/>
      <c r="Q26" s="80"/>
    </row>
    <row r="27" spans="1:17" s="14" customFormat="1" x14ac:dyDescent="0.25">
      <c r="A27" s="32" t="str">
        <f>'Front Page'!A27</f>
        <v>Student 26</v>
      </c>
      <c r="B27" s="59"/>
      <c r="C27" s="48" t="b">
        <f t="shared" si="0"/>
        <v>0</v>
      </c>
      <c r="D27" s="96"/>
      <c r="E27" s="48" t="b">
        <f t="shared" si="1"/>
        <v>0</v>
      </c>
      <c r="F27" s="81"/>
      <c r="G27" s="53" t="b">
        <f t="shared" si="2"/>
        <v>0</v>
      </c>
      <c r="H27" s="73" t="str">
        <f t="shared" si="3"/>
        <v/>
      </c>
      <c r="I27" s="77"/>
      <c r="J27" s="24"/>
      <c r="K27" s="26"/>
      <c r="L27" s="26"/>
      <c r="M27" s="80"/>
      <c r="N27" s="80"/>
      <c r="O27" s="80"/>
      <c r="P27" s="80"/>
      <c r="Q27" s="80"/>
    </row>
    <row r="28" spans="1:17" s="14" customFormat="1" x14ac:dyDescent="0.25">
      <c r="A28" s="61" t="str">
        <f>'Front Page'!A28</f>
        <v>Student 27</v>
      </c>
      <c r="B28" s="67"/>
      <c r="C28" s="68" t="b">
        <f t="shared" si="0"/>
        <v>0</v>
      </c>
      <c r="D28" s="99"/>
      <c r="E28" s="68" t="b">
        <f t="shared" si="1"/>
        <v>0</v>
      </c>
      <c r="F28" s="84"/>
      <c r="G28" s="71" t="b">
        <f t="shared" si="2"/>
        <v>0</v>
      </c>
      <c r="H28" s="74" t="str">
        <f t="shared" si="3"/>
        <v/>
      </c>
      <c r="I28" s="77"/>
      <c r="J28" s="24"/>
      <c r="K28" s="26"/>
      <c r="L28" s="26"/>
      <c r="M28" s="80"/>
      <c r="N28" s="80"/>
      <c r="O28" s="80"/>
      <c r="P28" s="80"/>
      <c r="Q28" s="80"/>
    </row>
    <row r="29" spans="1:17" s="14" customFormat="1" x14ac:dyDescent="0.25">
      <c r="A29" s="32" t="str">
        <f>'Front Page'!A29</f>
        <v>Student 28</v>
      </c>
      <c r="B29" s="59"/>
      <c r="C29" s="48" t="b">
        <f t="shared" si="0"/>
        <v>0</v>
      </c>
      <c r="D29" s="96"/>
      <c r="E29" s="48" t="b">
        <f t="shared" si="1"/>
        <v>0</v>
      </c>
      <c r="F29" s="81"/>
      <c r="G29" s="53" t="b">
        <f t="shared" si="2"/>
        <v>0</v>
      </c>
      <c r="H29" s="73" t="str">
        <f t="shared" si="3"/>
        <v/>
      </c>
      <c r="I29" s="77"/>
      <c r="J29" s="24"/>
      <c r="K29" s="26"/>
      <c r="L29" s="26"/>
      <c r="M29" s="80"/>
      <c r="N29" s="80"/>
      <c r="O29" s="80"/>
      <c r="P29" s="80"/>
      <c r="Q29" s="80"/>
    </row>
    <row r="30" spans="1:17" s="14" customFormat="1" x14ac:dyDescent="0.25">
      <c r="A30" s="61" t="str">
        <f>'Front Page'!A30</f>
        <v>Student 29</v>
      </c>
      <c r="B30" s="67"/>
      <c r="C30" s="68" t="b">
        <f t="shared" si="0"/>
        <v>0</v>
      </c>
      <c r="D30" s="99"/>
      <c r="E30" s="68" t="b">
        <f t="shared" si="1"/>
        <v>0</v>
      </c>
      <c r="F30" s="84"/>
      <c r="G30" s="71" t="b">
        <f t="shared" si="2"/>
        <v>0</v>
      </c>
      <c r="H30" s="74" t="str">
        <f t="shared" si="3"/>
        <v/>
      </c>
      <c r="I30" s="77"/>
      <c r="J30" s="24"/>
      <c r="K30" s="26"/>
      <c r="L30" s="26"/>
      <c r="M30" s="80"/>
      <c r="N30" s="80"/>
      <c r="O30" s="80"/>
      <c r="P30" s="80"/>
      <c r="Q30" s="80"/>
    </row>
    <row r="31" spans="1:17" s="14" customFormat="1" x14ac:dyDescent="0.25">
      <c r="A31" s="32" t="str">
        <f>'Front Page'!A31</f>
        <v>Student 30</v>
      </c>
      <c r="B31" s="59"/>
      <c r="C31" s="48" t="b">
        <f t="shared" si="0"/>
        <v>0</v>
      </c>
      <c r="D31" s="96"/>
      <c r="E31" s="48" t="b">
        <f t="shared" si="1"/>
        <v>0</v>
      </c>
      <c r="F31" s="81"/>
      <c r="G31" s="53" t="b">
        <f t="shared" si="2"/>
        <v>0</v>
      </c>
      <c r="H31" s="73" t="str">
        <f t="shared" si="3"/>
        <v/>
      </c>
      <c r="I31" s="77"/>
      <c r="J31" s="24"/>
      <c r="K31" s="26"/>
      <c r="L31" s="26"/>
      <c r="M31" s="80"/>
      <c r="N31" s="80"/>
      <c r="O31" s="80"/>
      <c r="P31" s="80"/>
      <c r="Q31" s="80"/>
    </row>
    <row r="32" spans="1:17" s="14" customFormat="1" x14ac:dyDescent="0.25">
      <c r="A32" s="61" t="str">
        <f>'Front Page'!A32</f>
        <v>Student 31</v>
      </c>
      <c r="B32" s="67"/>
      <c r="C32" s="68" t="b">
        <f t="shared" si="0"/>
        <v>0</v>
      </c>
      <c r="D32" s="99"/>
      <c r="E32" s="68" t="b">
        <f t="shared" si="1"/>
        <v>0</v>
      </c>
      <c r="F32" s="84"/>
      <c r="G32" s="71" t="b">
        <f t="shared" si="2"/>
        <v>0</v>
      </c>
      <c r="H32" s="74" t="str">
        <f t="shared" si="3"/>
        <v/>
      </c>
      <c r="I32" s="77"/>
      <c r="J32" s="24"/>
      <c r="K32" s="26"/>
      <c r="L32" s="26"/>
      <c r="M32" s="80"/>
      <c r="N32" s="80"/>
      <c r="O32" s="80"/>
      <c r="P32" s="80"/>
      <c r="Q32" s="80"/>
    </row>
    <row r="33" spans="1:17" s="14" customFormat="1" x14ac:dyDescent="0.25">
      <c r="A33" s="32" t="str">
        <f>'Front Page'!A33</f>
        <v>Student 32</v>
      </c>
      <c r="B33" s="59"/>
      <c r="C33" s="48" t="b">
        <f t="shared" si="0"/>
        <v>0</v>
      </c>
      <c r="D33" s="96"/>
      <c r="E33" s="48" t="b">
        <f t="shared" si="1"/>
        <v>0</v>
      </c>
      <c r="F33" s="81"/>
      <c r="G33" s="53" t="b">
        <f t="shared" si="2"/>
        <v>0</v>
      </c>
      <c r="H33" s="73" t="str">
        <f t="shared" si="3"/>
        <v/>
      </c>
      <c r="I33" s="77"/>
      <c r="J33" s="24"/>
      <c r="K33" s="26"/>
      <c r="L33" s="26"/>
      <c r="M33" s="80"/>
      <c r="N33" s="80"/>
      <c r="O33" s="80"/>
      <c r="P33" s="80"/>
      <c r="Q33" s="80"/>
    </row>
    <row r="34" spans="1:17" s="14" customFormat="1" x14ac:dyDescent="0.25">
      <c r="A34" s="61" t="str">
        <f>'Front Page'!A34</f>
        <v>Student 33</v>
      </c>
      <c r="B34" s="67"/>
      <c r="C34" s="68" t="b">
        <f t="shared" si="0"/>
        <v>0</v>
      </c>
      <c r="D34" s="99"/>
      <c r="E34" s="68" t="b">
        <f t="shared" si="1"/>
        <v>0</v>
      </c>
      <c r="F34" s="84"/>
      <c r="G34" s="71" t="b">
        <f t="shared" si="2"/>
        <v>0</v>
      </c>
      <c r="H34" s="74" t="str">
        <f t="shared" si="3"/>
        <v/>
      </c>
      <c r="I34" s="77"/>
      <c r="J34" s="24"/>
      <c r="K34" s="26"/>
      <c r="L34" s="26"/>
      <c r="M34" s="80"/>
      <c r="N34" s="80"/>
      <c r="O34" s="80"/>
      <c r="P34" s="80"/>
      <c r="Q34" s="80"/>
    </row>
    <row r="35" spans="1:17" s="14" customFormat="1" x14ac:dyDescent="0.25">
      <c r="A35" s="32" t="str">
        <f>'Front Page'!A35</f>
        <v>Student 34</v>
      </c>
      <c r="B35" s="59"/>
      <c r="C35" s="48" t="b">
        <f t="shared" si="0"/>
        <v>0</v>
      </c>
      <c r="D35" s="96"/>
      <c r="E35" s="48" t="b">
        <f t="shared" si="1"/>
        <v>0</v>
      </c>
      <c r="F35" s="81"/>
      <c r="G35" s="53" t="b">
        <f t="shared" si="2"/>
        <v>0</v>
      </c>
      <c r="H35" s="73" t="str">
        <f t="shared" si="3"/>
        <v/>
      </c>
      <c r="I35" s="77"/>
      <c r="J35" s="24"/>
      <c r="K35" s="26"/>
      <c r="L35" s="26"/>
      <c r="M35" s="80"/>
      <c r="N35" s="80"/>
      <c r="O35" s="80"/>
      <c r="P35" s="80"/>
      <c r="Q35" s="80"/>
    </row>
    <row r="36" spans="1:17" s="14" customFormat="1" x14ac:dyDescent="0.25">
      <c r="A36" s="61" t="str">
        <f>'Front Page'!A36</f>
        <v>Student 35</v>
      </c>
      <c r="B36" s="67"/>
      <c r="C36" s="68" t="b">
        <f t="shared" si="0"/>
        <v>0</v>
      </c>
      <c r="D36" s="99"/>
      <c r="E36" s="68" t="b">
        <f t="shared" si="1"/>
        <v>0</v>
      </c>
      <c r="F36" s="84"/>
      <c r="G36" s="71" t="b">
        <f t="shared" si="2"/>
        <v>0</v>
      </c>
      <c r="H36" s="74" t="str">
        <f t="shared" si="3"/>
        <v/>
      </c>
      <c r="I36" s="77"/>
      <c r="J36" s="24"/>
      <c r="K36" s="26"/>
      <c r="L36" s="26"/>
      <c r="M36" s="80"/>
      <c r="N36" s="80"/>
      <c r="O36" s="80"/>
      <c r="P36" s="80"/>
      <c r="Q36" s="80"/>
    </row>
    <row r="37" spans="1:17" s="14" customFormat="1" x14ac:dyDescent="0.25">
      <c r="A37" s="32" t="str">
        <f>'Front Page'!A37</f>
        <v>Student 36</v>
      </c>
      <c r="B37" s="59"/>
      <c r="C37" s="48" t="b">
        <f t="shared" si="0"/>
        <v>0</v>
      </c>
      <c r="D37" s="96"/>
      <c r="E37" s="48" t="b">
        <f t="shared" si="1"/>
        <v>0</v>
      </c>
      <c r="F37" s="81"/>
      <c r="G37" s="53" t="b">
        <f t="shared" si="2"/>
        <v>0</v>
      </c>
      <c r="H37" s="73" t="str">
        <f t="shared" si="3"/>
        <v/>
      </c>
      <c r="I37" s="77"/>
      <c r="J37" s="24"/>
      <c r="K37" s="26"/>
      <c r="L37" s="26"/>
      <c r="M37" s="80"/>
      <c r="N37" s="80"/>
      <c r="O37" s="80"/>
      <c r="P37" s="80"/>
      <c r="Q37" s="80"/>
    </row>
    <row r="38" spans="1:17" s="14" customFormat="1" x14ac:dyDescent="0.25">
      <c r="A38" s="61" t="str">
        <f>'Front Page'!A38</f>
        <v>Student 37</v>
      </c>
      <c r="B38" s="67"/>
      <c r="C38" s="68" t="b">
        <f t="shared" si="0"/>
        <v>0</v>
      </c>
      <c r="D38" s="99"/>
      <c r="E38" s="68" t="b">
        <f t="shared" si="1"/>
        <v>0</v>
      </c>
      <c r="F38" s="84"/>
      <c r="G38" s="71" t="b">
        <f t="shared" si="2"/>
        <v>0</v>
      </c>
      <c r="H38" s="74" t="str">
        <f t="shared" si="3"/>
        <v/>
      </c>
      <c r="I38" s="77"/>
      <c r="J38" s="24"/>
      <c r="K38" s="26"/>
      <c r="L38" s="26"/>
      <c r="M38" s="80"/>
      <c r="N38" s="80"/>
      <c r="O38" s="80"/>
      <c r="P38" s="80"/>
      <c r="Q38" s="80"/>
    </row>
    <row r="39" spans="1:17" s="14" customFormat="1" x14ac:dyDescent="0.25">
      <c r="A39" s="32" t="str">
        <f>'Front Page'!A39</f>
        <v>Student 38</v>
      </c>
      <c r="B39" s="59"/>
      <c r="C39" s="48" t="b">
        <f t="shared" si="0"/>
        <v>0</v>
      </c>
      <c r="D39" s="96"/>
      <c r="E39" s="48" t="b">
        <f t="shared" si="1"/>
        <v>0</v>
      </c>
      <c r="F39" s="81"/>
      <c r="G39" s="53" t="b">
        <f t="shared" si="2"/>
        <v>0</v>
      </c>
      <c r="H39" s="73" t="str">
        <f t="shared" si="3"/>
        <v/>
      </c>
      <c r="I39" s="77"/>
      <c r="J39" s="24"/>
      <c r="K39" s="26"/>
      <c r="L39" s="26"/>
      <c r="M39" s="80"/>
      <c r="N39" s="80"/>
      <c r="O39" s="80"/>
      <c r="P39" s="80"/>
      <c r="Q39" s="80"/>
    </row>
    <row r="40" spans="1:17" s="14" customFormat="1" x14ac:dyDescent="0.25">
      <c r="A40" s="61" t="str">
        <f>'Front Page'!A40</f>
        <v>Student 39</v>
      </c>
      <c r="B40" s="67"/>
      <c r="C40" s="68" t="b">
        <f t="shared" si="0"/>
        <v>0</v>
      </c>
      <c r="D40" s="99"/>
      <c r="E40" s="68" t="b">
        <f t="shared" si="1"/>
        <v>0</v>
      </c>
      <c r="F40" s="84"/>
      <c r="G40" s="71" t="b">
        <f t="shared" si="2"/>
        <v>0</v>
      </c>
      <c r="H40" s="74" t="str">
        <f t="shared" si="3"/>
        <v/>
      </c>
      <c r="I40" s="77"/>
      <c r="J40" s="24"/>
      <c r="K40" s="26"/>
      <c r="L40" s="26"/>
      <c r="M40" s="80"/>
      <c r="N40" s="80"/>
      <c r="O40" s="80"/>
      <c r="P40" s="80"/>
      <c r="Q40" s="80"/>
    </row>
    <row r="41" spans="1:17" s="14" customFormat="1" ht="16.5" thickBot="1" x14ac:dyDescent="0.3">
      <c r="A41" s="33" t="str">
        <f>'Front Page'!A41</f>
        <v>Student 40</v>
      </c>
      <c r="B41" s="60"/>
      <c r="C41" s="51" t="b">
        <f t="shared" si="0"/>
        <v>0</v>
      </c>
      <c r="D41" s="97"/>
      <c r="E41" s="51" t="b">
        <f t="shared" si="1"/>
        <v>0</v>
      </c>
      <c r="F41" s="82"/>
      <c r="G41" s="54" t="b">
        <f t="shared" si="2"/>
        <v>0</v>
      </c>
      <c r="H41" s="75" t="str">
        <f t="shared" si="3"/>
        <v/>
      </c>
      <c r="I41" s="77"/>
      <c r="J41" s="24"/>
      <c r="K41" s="26"/>
      <c r="L41" s="26"/>
      <c r="M41" s="80"/>
      <c r="N41" s="80"/>
      <c r="O41" s="80"/>
      <c r="P41" s="80"/>
      <c r="Q41" s="80"/>
    </row>
    <row r="42" spans="1:17" ht="16.5" thickTop="1" x14ac:dyDescent="0.25"/>
  </sheetData>
  <sheetProtection sheet="1" objects="1" scenarios="1"/>
  <dataValidations count="3">
    <dataValidation type="list" allowBlank="1" showInputMessage="1" showErrorMessage="1" sqref="B2:B41">
      <formula1>$J$2:$J$6</formula1>
    </dataValidation>
    <dataValidation type="list" allowBlank="1" showInputMessage="1" showErrorMessage="1" sqref="D2:D41">
      <formula1>$K$2:$K$6</formula1>
    </dataValidation>
    <dataValidation type="list" allowBlank="1" showInputMessage="1" showErrorMessage="1" sqref="F2:F41">
      <formula1>$L$2:$L$6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Front Page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  <vt:lpstr>6.15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Pat Telfer</cp:lastModifiedBy>
  <dcterms:created xsi:type="dcterms:W3CDTF">2016-04-13T16:43:44Z</dcterms:created>
  <dcterms:modified xsi:type="dcterms:W3CDTF">2016-06-03T19:32:54Z</dcterms:modified>
</cp:coreProperties>
</file>